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Z:\Growler2_E\Documents\lmerlter\PIEDataUpdates\2022_updates\Wolheim\Need to upload\"/>
    </mc:Choice>
  </mc:AlternateContent>
  <xr:revisionPtr revIDLastSave="0" documentId="13_ncr:1_{C817D110-37F8-43E0-8AF0-F5DAC83CB68B}" xr6:coauthVersionLast="47" xr6:coauthVersionMax="47" xr10:uidLastSave="{00000000-0000-0000-0000-000000000000}"/>
  <bookViews>
    <workbookView xWindow="-120" yWindow="-120" windowWidth="29040" windowHeight="17640" xr2:uid="{00000000-000D-0000-FFFF-FFFF00000000}"/>
  </bookViews>
  <sheets>
    <sheet name="Metadata" sheetId="4" r:id="rId1"/>
    <sheet name="WAT-VA-Load" sheetId="1" r:id="rId2"/>
  </sheets>
  <definedNames>
    <definedName name="ABSTRACT">Metadata!$A$60</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Metadata!$E$127</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Metadata!$G$127</definedName>
    <definedName name="Distribution_URL_for_file">Metadata!$A$5</definedName>
    <definedName name="East_Bounding_Coordinate">Metadata!$A$43</definedName>
    <definedName name="Elevation">Metadata!$A$49</definedName>
    <definedName name="End_Date">Metadata!$A$26</definedName>
    <definedName name="First_Name">Metadata!$A$9</definedName>
    <definedName name="Geographic_Description">Metadata!$A$40</definedName>
    <definedName name="INVESTIGATOR_INFORMATION">Metadata!$A$8</definedName>
    <definedName name="KEYWORD_INFORMATION">Metadata!$A$56</definedName>
    <definedName name="KEYWORDS">Metadata!$A$57</definedName>
    <definedName name="KeywordThesaurus">Metadata!$A$58</definedName>
    <definedName name="Last_Name">Metadata!$A$10</definedName>
    <definedName name="Latitude">Metadata!$A$47</definedName>
    <definedName name="Location_Bounding_Box">Metadata!$A$41</definedName>
    <definedName name="Log_of_Changes">Metadata!$A$32</definedName>
    <definedName name="Longitude">Metadata!$A$48</definedName>
    <definedName name="Maintenance_Description">Metadata!$A$31</definedName>
    <definedName name="Measurement_Scale">Metadata!$D$127</definedName>
    <definedName name="Metacat_Package_ID">Metadata!$A$3</definedName>
    <definedName name="METHODS">Metadata!$A$68</definedName>
    <definedName name="Missing_Value_Code">Metadata!$H$127</definedName>
    <definedName name="Missing_Value_Code_Explanation">Metadata!$I$127</definedName>
    <definedName name="North_Bounding_Coordinate">Metadata!$A$44</definedName>
    <definedName name="Number_of_Data_Records">Metadata!$A$27</definedName>
    <definedName name="Number_Type">Metadata!$F$127</definedName>
    <definedName name="OR">Metadata!$A$114</definedName>
    <definedName name="OR_if_single_point_location">Metadata!$A$46</definedName>
    <definedName name="Organisms_studied">Metadata!$A$54</definedName>
    <definedName name="Other_Files_to_Reference">Metadata!$A$28</definedName>
    <definedName name="OTHERS">Metadata!$A$20</definedName>
    <definedName name="Protocol_Document">Metadata!$A$115</definedName>
    <definedName name="Protocol_Title">Metadata!$A$112</definedName>
    <definedName name="Quality_Control_Information">Metadata!$A$30</definedName>
    <definedName name="RESEARCH_LOCATION">Metadata!$A$39</definedName>
    <definedName name="Sampling_and_or_Lab_Protocols">Metadata!$A$111</definedName>
    <definedName name="South_Bounding_Coordinate">Metadata!$A$45</definedName>
    <definedName name="State">Metadata!$A$15</definedName>
    <definedName name="TAXONOMIC_COVERAGE">Metadata!$A$52</definedName>
    <definedName name="Taxonomic_Protocols">Metadata!$A$53</definedName>
    <definedName name="Units">Metadata!$C$127</definedName>
    <definedName name="URL_of_online_Protocol">Metadata!$A$113</definedName>
    <definedName name="Variable_Description">Metadata!$B$127</definedName>
    <definedName name="VARIABLE_DESCRIPTIONS">Metadata!$A$126</definedName>
    <definedName name="Variable_Name">Metadata!$A$127</definedName>
    <definedName name="West_Bounding_Coordinate">Metadata!$A$42</definedName>
    <definedName name="Year_Released_to_Public">Metadata!$A$4</definedName>
    <definedName name="Zip_Code">Metadata!$A$16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51" i="1" l="1"/>
  <c r="AK51" i="1"/>
  <c r="AJ51" i="1"/>
  <c r="AM50" i="1"/>
  <c r="AK50" i="1"/>
  <c r="AJ50" i="1"/>
  <c r="AM49" i="1"/>
  <c r="AK49" i="1"/>
  <c r="AJ49" i="1"/>
  <c r="AM48" i="1"/>
  <c r="AK48" i="1"/>
  <c r="AJ48" i="1"/>
  <c r="AM47" i="1"/>
  <c r="AJ47" i="1"/>
  <c r="AM46" i="1"/>
  <c r="AM45" i="1"/>
  <c r="AM44" i="1"/>
  <c r="AM43" i="1"/>
  <c r="AM42" i="1"/>
  <c r="AM41" i="1"/>
  <c r="AM40" i="1"/>
  <c r="AM39" i="1"/>
  <c r="AM38" i="1"/>
  <c r="AM37" i="1"/>
  <c r="AM36" i="1"/>
  <c r="AM35" i="1"/>
  <c r="AM34" i="1"/>
  <c r="AM33" i="1"/>
  <c r="AM32" i="1"/>
  <c r="AM31" i="1"/>
  <c r="AM30" i="1"/>
  <c r="AM29" i="1"/>
  <c r="AM28" i="1"/>
  <c r="AM27" i="1"/>
  <c r="AK26" i="1"/>
  <c r="AJ26" i="1"/>
  <c r="AK25" i="1"/>
  <c r="AJ25" i="1"/>
  <c r="AM24" i="1"/>
  <c r="AK24" i="1"/>
  <c r="AJ24" i="1"/>
  <c r="AM23" i="1"/>
  <c r="AK23" i="1"/>
  <c r="AJ23" i="1"/>
  <c r="AM22" i="1"/>
  <c r="AK22" i="1"/>
  <c r="AJ22" i="1"/>
  <c r="AM21" i="1"/>
  <c r="AM20" i="1"/>
  <c r="AM19" i="1"/>
  <c r="AM18" i="1"/>
  <c r="AM17" i="1"/>
  <c r="AM16" i="1"/>
  <c r="AM15" i="1"/>
  <c r="AM14" i="1"/>
  <c r="AM13" i="1"/>
  <c r="AM12" i="1"/>
  <c r="AM11" i="1"/>
  <c r="AM10" i="1"/>
  <c r="AM9" i="1"/>
  <c r="AM8" i="1"/>
  <c r="AM7" i="1"/>
  <c r="AM6" i="1"/>
  <c r="AM5" i="1"/>
  <c r="AM4" i="1"/>
  <c r="AM3" i="1"/>
  <c r="A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James Laundre</author>
    <author>powell</author>
    <author>Jim Laundre</author>
    <author>Field Description</author>
    <author>ruggem</author>
  </authors>
  <commentList>
    <comment ref="A2" authorId="0" shapeId="0" xr:uid="{00000000-0006-0000-0000-000001000000}">
      <text>
        <r>
          <rPr>
            <sz val="8"/>
            <color indexed="81"/>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 authorId="0" shapeId="0" xr:uid="{00000000-0006-0000-0000-000002000000}">
      <text>
        <r>
          <rPr>
            <sz val="8"/>
            <color indexed="81"/>
            <rFont val="Tahoma"/>
            <family val="2"/>
          </rPr>
          <t>A unique number assigned by the Information Manager 
for use with  Metacat server.  You DO NOT need to enter anything.</t>
        </r>
      </text>
    </comment>
    <comment ref="A4" authorId="0" shapeId="0" xr:uid="{00000000-0006-0000-0000-000003000000}">
      <text>
        <r>
          <rPr>
            <sz val="8"/>
            <color indexed="81"/>
            <rFont val="Tahoma"/>
            <family val="2"/>
          </rPr>
          <t>Year of public release of the data. Filled out by the Information Manager.
  You DO NOT need to enter anything.</t>
        </r>
      </text>
    </comment>
    <comment ref="A5" authorId="1" shapeId="0" xr:uid="{00000000-0006-0000-0000-000004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6" authorId="0" shapeId="0" xr:uid="{00000000-0006-0000-0000-000005000000}">
      <text>
        <r>
          <rPr>
            <b/>
            <sz val="8"/>
            <color indexed="81"/>
            <rFont val="Tahoma"/>
            <family val="2"/>
          </rPr>
          <t>A title for the dataset.  It should be less then 200 characters 
long and should describe the data collected, geographic context, 
research site, and time frame (what, where, and when).</t>
        </r>
        <r>
          <rPr>
            <sz val="8"/>
            <color indexed="81"/>
            <rFont val="Tahoma"/>
            <family val="2"/>
          </rPr>
          <t xml:space="preserve">
</t>
        </r>
      </text>
    </comment>
    <comment ref="A8" authorId="2" shapeId="0" xr:uid="{00000000-0006-0000-0000-000006000000}">
      <text>
        <r>
          <rPr>
            <b/>
            <sz val="8"/>
            <color indexed="81"/>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2" shapeId="0" xr:uid="{00000000-0006-0000-0000-000007000000}">
      <text>
        <r>
          <rPr>
            <b/>
            <sz val="8"/>
            <color indexed="81"/>
            <rFont val="Tahoma"/>
            <family val="2"/>
          </rPr>
          <t xml:space="preserve">PIs, RAs or Techs who were also involved in the data collection or compilation. </t>
        </r>
        <r>
          <rPr>
            <b/>
            <sz val="8"/>
            <color indexed="10"/>
            <rFont val="Tahoma"/>
            <family val="2"/>
          </rPr>
          <t>Separate names with a comma.</t>
        </r>
      </text>
    </comment>
    <comment ref="A22" authorId="2" shapeId="0" xr:uid="{00000000-0006-0000-0000-000008000000}">
      <text>
        <r>
          <rPr>
            <b/>
            <sz val="8"/>
            <color indexed="81"/>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t>
        </r>
      </text>
    </comment>
    <comment ref="A23" authorId="1" shapeId="0" xr:uid="{00000000-0006-0000-0000-000009000000}">
      <text>
        <r>
          <rPr>
            <b/>
            <sz val="8"/>
            <color indexed="81"/>
            <rFont val="Tahoma"/>
            <family val="2"/>
          </rPr>
          <t>The URL for the data file that this metadata describes.  This will be fill in by the Information Manager.  You Do NOT need to fill in.</t>
        </r>
      </text>
    </comment>
    <comment ref="A24" authorId="2" shapeId="0" xr:uid="{00000000-0006-0000-0000-00000A000000}">
      <text>
        <r>
          <rPr>
            <b/>
            <sz val="8"/>
            <color indexed="81"/>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2" shapeId="0" xr:uid="{00000000-0006-0000-0000-00000B000000}">
      <text>
        <r>
          <rPr>
            <b/>
            <sz val="8"/>
            <color indexed="81"/>
            <rFont val="Tahoma"/>
            <family val="2"/>
          </rPr>
          <t xml:space="preserve"> The date that data collection began for the dataset.</t>
        </r>
      </text>
    </comment>
    <comment ref="A26" authorId="0" shapeId="0" xr:uid="{00000000-0006-0000-0000-00000C000000}">
      <text>
        <r>
          <rPr>
            <b/>
            <sz val="8"/>
            <color indexed="81"/>
            <rFont val="Tahoma"/>
            <family val="2"/>
          </rPr>
          <t>The ending date of data collection.</t>
        </r>
        <r>
          <rPr>
            <sz val="8"/>
            <color indexed="81"/>
            <rFont val="Tahoma"/>
            <family val="2"/>
          </rPr>
          <t xml:space="preserve">
</t>
        </r>
      </text>
    </comment>
    <comment ref="A27" authorId="3" shapeId="0" xr:uid="{00000000-0006-0000-0000-00000D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28" authorId="0" shapeId="0" xr:uid="{00000000-0006-0000-0000-00000E000000}">
      <text>
        <r>
          <rPr>
            <b/>
            <sz val="8"/>
            <color indexed="81"/>
            <rFont val="Tahoma"/>
            <family val="2"/>
          </rPr>
          <t>Any other files that are releated to this data file. 
If not part of the PIE LTER database then list full reference to the file.</t>
        </r>
        <r>
          <rPr>
            <sz val="8"/>
            <color indexed="81"/>
            <rFont val="Tahoma"/>
            <family val="2"/>
          </rPr>
          <t xml:space="preserve">
</t>
        </r>
      </text>
    </comment>
    <comment ref="A29" authorId="2" shapeId="0" xr:uid="{00000000-0006-0000-0000-00000F000000}">
      <text>
        <r>
          <rPr>
            <b/>
            <sz val="8"/>
            <color indexed="81"/>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3" shapeId="0" xr:uid="{00000000-0006-0000-0000-000010000000}">
      <text>
        <r>
          <rPr>
            <sz val="8"/>
            <color indexed="81"/>
            <rFont val="Tahoma"/>
            <family val="2"/>
          </rPr>
          <t xml:space="preserve">A description of the Quality Control procedures that relate to the dataset. </t>
        </r>
      </text>
    </comment>
    <comment ref="A31" authorId="3" shapeId="0" xr:uid="{00000000-0006-0000-0000-000011000000}">
      <text>
        <r>
          <rPr>
            <sz val="8"/>
            <color indexed="81"/>
            <rFont val="Tahoma"/>
            <family val="2"/>
          </rPr>
          <t xml:space="preserve">A description of the maintenance of this data resource. 
This includes information about the frequency of update, 
and whether there is ongoing data collection. </t>
        </r>
      </text>
    </comment>
    <comment ref="A32" authorId="0" shapeId="0" xr:uid="{00000000-0006-0000-0000-000012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needed.</t>
        </r>
      </text>
    </comment>
    <comment ref="A39" authorId="2" shapeId="0" xr:uid="{00000000-0006-0000-0000-00001300000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40" authorId="3" shapeId="0" xr:uid="{00000000-0006-0000-0000-000014000000}">
      <text>
        <r>
          <rPr>
            <sz val="8"/>
            <color indexed="81"/>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42" authorId="3" shapeId="0" xr:uid="{00000000-0006-0000-0000-000015000000}">
      <text>
        <r>
          <rPr>
            <b/>
            <sz val="8"/>
            <color indexed="81"/>
            <rFont val="Tahoma"/>
            <family val="2"/>
          </rPr>
          <t>Dataset Sampling Sites West Bounding Coordinate:</t>
        </r>
        <r>
          <rPr>
            <sz val="8"/>
            <color indexed="81"/>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3" authorId="3" shapeId="0" xr:uid="{00000000-0006-0000-0000-00001600000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4" authorId="3" shapeId="0" xr:uid="{00000000-0006-0000-0000-00001700000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5" authorId="3" shapeId="0" xr:uid="{00000000-0006-0000-0000-00001800000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7" authorId="3" shapeId="0" xr:uid="{00000000-0006-0000-0000-00001900000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8" authorId="3" shapeId="0" xr:uid="{00000000-0006-0000-0000-00001A00000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53" authorId="2" shapeId="0" xr:uid="{00000000-0006-0000-0000-00001B000000}">
      <text>
        <r>
          <rPr>
            <b/>
            <sz val="8"/>
            <color indexed="10"/>
            <rFont val="Tahoma"/>
            <family val="2"/>
          </rPr>
          <t xml:space="preserve">
</t>
        </r>
        <r>
          <rPr>
            <b/>
            <sz val="8"/>
            <color indexed="81"/>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4" authorId="4" shapeId="0" xr:uid="{00000000-0006-0000-0000-00001C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7" authorId="2" shapeId="0" xr:uid="{00000000-0006-0000-0000-00001D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8" authorId="5" shapeId="0" xr:uid="{00000000-0006-0000-0000-00001E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A60" authorId="0" shapeId="0" xr:uid="{00000000-0006-0000-0000-00001F00000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A68" authorId="2" shapeId="0" xr:uid="{00000000-0006-0000-0000-000020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2" authorId="4" shapeId="0" xr:uid="{00000000-0006-0000-0000-000021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3" authorId="0" shapeId="0" xr:uid="{00000000-0006-0000-0000-000022000000}">
      <text>
        <r>
          <rPr>
            <b/>
            <sz val="8"/>
            <color indexed="81"/>
            <rFont val="Tahoma"/>
            <family val="2"/>
          </rPr>
          <t>List the URL to an online protocol document.</t>
        </r>
      </text>
    </comment>
    <comment ref="A115" authorId="0" shapeId="0" xr:uid="{00000000-0006-0000-0000-000023000000}">
      <text>
        <r>
          <rPr>
            <b/>
            <sz val="8"/>
            <color indexed="81"/>
            <rFont val="Tahoma"/>
            <family val="2"/>
          </rPr>
          <t>Describe the protocol used. Be as complete as possible.  Include any references and deviations used from references.</t>
        </r>
      </text>
    </comment>
    <comment ref="A126" authorId="2" shapeId="0" xr:uid="{00000000-0006-0000-0000-000024000000}">
      <text>
        <r>
          <rPr>
            <b/>
            <sz val="8"/>
            <color indexed="81"/>
            <rFont val="Tahoma"/>
            <family val="2"/>
          </rPr>
          <t>This section describes the variables in the data set. Please be as complete as necessary.</t>
        </r>
      </text>
    </comment>
    <comment ref="A127" authorId="2" shapeId="0" xr:uid="{00000000-0006-0000-0000-000025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t>
        </r>
        <r>
          <rPr>
            <sz val="8"/>
            <color indexed="10"/>
            <rFont val="Tahoma"/>
            <family val="2"/>
          </rPr>
          <t>Comments</t>
        </r>
        <r>
          <rPr>
            <sz val="8"/>
            <color indexed="81"/>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7" authorId="2" shapeId="0" xr:uid="{00000000-0006-0000-0000-000026000000}">
      <text>
        <r>
          <rPr>
            <b/>
            <sz val="8"/>
            <color indexed="81"/>
            <rFont val="Tahoma"/>
            <family val="2"/>
          </rPr>
          <t xml:space="preserve">Variable Description should be a brief explanation of what the Variable name represents. </t>
        </r>
      </text>
    </comment>
    <comment ref="C127" authorId="3" shapeId="0" xr:uid="{00000000-0006-0000-0000-000027000000}">
      <text>
        <r>
          <rPr>
            <b/>
            <sz val="8"/>
            <color indexed="81"/>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D127" authorId="6" shapeId="0" xr:uid="{00000000-0006-0000-0000-000028000000}">
      <text>
        <r>
          <rPr>
            <b/>
            <sz val="8"/>
            <color indexed="81"/>
            <rFont val="Tahoma"/>
            <family val="2"/>
          </rPr>
          <t>Measurement Scale field:</t>
        </r>
        <r>
          <rPr>
            <b/>
            <sz val="8"/>
            <color indexed="10"/>
            <rFont val="Tahoma"/>
            <family val="2"/>
          </rPr>
          <t xml:space="preserve"> Enter either nominal, ordinal, interval, ratio, datetime.</t>
        </r>
        <r>
          <rPr>
            <b/>
            <sz val="8"/>
            <color indexed="81"/>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7" authorId="5" shapeId="0" xr:uid="{00000000-0006-0000-0000-000029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F127" authorId="3" shapeId="0" xr:uid="{00000000-0006-0000-0000-00002A000000}">
      <text>
        <r>
          <rPr>
            <b/>
            <sz val="8"/>
            <color indexed="81"/>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color indexed="81"/>
            <rFont val="Tahoma"/>
            <family val="2"/>
          </rPr>
          <t xml:space="preserve">real: </t>
        </r>
        <r>
          <rPr>
            <sz val="8"/>
            <color indexed="81"/>
            <rFont val="Tahoma"/>
            <family val="2"/>
          </rPr>
          <t xml:space="preserve"> numbers that contain fractional or decimal elements
integers:  non-fractional positive or negative numbers
whole: numbers of positive integers
natural:  whole numbers except zero.</t>
        </r>
      </text>
    </comment>
    <comment ref="G127" authorId="6" shapeId="0" xr:uid="{00000000-0006-0000-0000-00002B00000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H127" authorId="0" shapeId="0" xr:uid="{00000000-0006-0000-0000-00002C000000}">
      <text>
        <r>
          <rPr>
            <b/>
            <sz val="8"/>
            <color indexed="81"/>
            <rFont val="Tahoma"/>
            <family val="2"/>
          </rPr>
          <t>Indicate the code used for missing values, e.g. blanks or -99999</t>
        </r>
      </text>
    </comment>
    <comment ref="I127" authorId="3" shapeId="0" xr:uid="{00000000-0006-0000-0000-00002D000000}">
      <text>
        <r>
          <rPr>
            <b/>
            <sz val="8"/>
            <color indexed="81"/>
            <rFont val="Tahoma"/>
            <family val="2"/>
          </rPr>
          <t>MissingValueCode Explanation:</t>
        </r>
        <r>
          <rPr>
            <sz val="8"/>
            <color indexed="81"/>
            <rFont val="Tahoma"/>
            <family val="2"/>
          </rPr>
          <t xml:space="preserve">
Short explanation of the missing value code,
 -9999 = not measured; -8888 = data lost.</t>
        </r>
      </text>
    </comment>
  </commentList>
</comments>
</file>

<file path=xl/sharedStrings.xml><?xml version="1.0" encoding="utf-8"?>
<sst xmlns="http://schemas.openxmlformats.org/spreadsheetml/2006/main" count="580" uniqueCount="386">
  <si>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</si>
  <si>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</si>
  <si>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</si>
  <si>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</si>
  <si>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</si>
  <si>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</si>
  <si>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</si>
  <si>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</si>
  <si>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</si>
  <si>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</si>
  <si>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</si>
  <si>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</si>
  <si>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</si>
  <si>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</si>
  <si>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</si>
  <si>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</si>
  <si>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</si>
  <si>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</si>
  <si>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</si>
  <si>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</si>
  <si>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</si>
  <si>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</si>
  <si>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</si>
  <si>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</si>
  <si>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</si>
  <si>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</si>
  <si>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</si>
  <si>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</si>
  <si>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</si>
  <si>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</si>
  <si>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</si>
  <si>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</si>
  <si>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</si>
  <si>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</si>
  <si>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</si>
  <si>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</si>
  <si>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</si>
  <si>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</si>
  <si>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</si>
  <si>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</si>
  <si>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</si>
  <si>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</si>
  <si>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</si>
  <si>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</si>
  <si>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</si>
  <si>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</si>
  <si>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</si>
  <si>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</si>
  <si>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</si>
  <si>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</si>
  <si>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</si>
  <si>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</si>
  <si>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</si>
  <si>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</si>
  <si>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</si>
  <si>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</si>
  <si>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</si>
  <si>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</si>
  <si>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</si>
  <si>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</si>
  <si>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</si>
  <si>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</si>
  <si>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</si>
  <si>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</si>
  <si>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</si>
  <si>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</si>
  <si>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</si>
  <si>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</si>
  <si>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</si>
  <si>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</si>
  <si>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</si>
  <si>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</si>
  <si>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</si>
  <si>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</si>
  <si>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</si>
  <si>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</si>
  <si>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</si>
  <si>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</si>
  <si>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</si>
  <si>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</si>
  <si>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</si>
  <si>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</si>
  <si>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</si>
  <si>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</si>
  <si>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</si>
  <si>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</si>
  <si>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</si>
  <si>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</si>
  <si>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</si>
  <si>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</si>
  <si>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</si>
  <si>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</si>
  <si>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</si>
  <si>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</si>
  <si>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</si>
  <si>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</si>
  <si>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</si>
  <si>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</si>
  <si>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</si>
  <si>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</si>
  <si>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</si>
  <si>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</si>
  <si>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</si>
  <si>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</si>
  <si>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</si>
  <si>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</si>
  <si>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</si>
  <si>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</si>
  <si>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</si>
  <si>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</si>
  <si>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</si>
  <si>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</si>
  <si>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</si>
  <si>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</si>
  <si>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</si>
  <si>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</si>
  <si>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</si>
  <si>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</si>
  <si>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</si>
  <si>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</si>
  <si>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</si>
  <si>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</si>
  <si>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</si>
  <si>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</si>
  <si>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</si>
  <si>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</si>
  <si>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</si>
  <si>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</si>
  <si>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</si>
  <si>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</si>
  <si>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</si>
  <si>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</si>
  <si>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</si>
  <si>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</si>
  <si>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</si>
  <si>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</si>
  <si>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</si>
  <si>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</si>
  <si>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</si>
  <si>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</si>
  <si>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</si>
  <si>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</si>
  <si>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</si>
  <si>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</si>
  <si>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</si>
  <si>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</si>
  <si>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</si>
  <si>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</si>
  <si>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</si>
  <si>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</si>
  <si>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</si>
  <si>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</si>
  <si>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</si>
  <si>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</si>
  <si>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</si>
  <si>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</si>
  <si>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</si>
  <si>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</si>
  <si>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</si>
  <si>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</si>
  <si>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</si>
  <si>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</si>
  <si>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</si>
  <si>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</si>
  <si>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</si>
  <si>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</si>
  <si>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</si>
  <si>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</si>
  <si>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</si>
  <si>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</si>
  <si>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</si>
  <si>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</si>
  <si>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</si>
  <si>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</si>
  <si>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</si>
  <si>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</si>
  <si>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</si>
  <si>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</si>
  <si>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</si>
  <si>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</si>
  <si>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</si>
  <si>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</si>
  <si>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</si>
  <si>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</si>
  <si>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</si>
  <si>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</si>
  <si>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</si>
  <si>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</si>
  <si>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</si>
  <si>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</si>
  <si>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</si>
  <si>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</si>
  <si>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</si>
  <si>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</si>
  <si>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</si>
  <si>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</si>
  <si>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</si>
  <si>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</si>
  <si>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</si>
  <si>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</si>
  <si>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</si>
  <si>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</si>
  <si>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</si>
  <si>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</si>
  <si>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</si>
  <si>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</si>
  <si>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</si>
  <si>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</si>
  <si>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</si>
  <si>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</si>
  <si>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</si>
  <si>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</si>
  <si>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</si>
  <si>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</si>
  <si>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</si>
  <si>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</si>
  <si>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</si>
  <si>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</si>
  <si>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</si>
  <si>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</si>
  <si>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</si>
  <si>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</si>
  <si>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</si>
  <si>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</si>
  <si>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</si>
  <si>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</si>
  <si>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Site 3</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</si>
  <si>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</si>
  <si>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</si>
  <si>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</si>
  <si>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</si>
  <si>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</si>
  <si>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</si>
  <si>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</si>
  <si>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</si>
  <si>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</si>
  <si>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</si>
  <si>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</si>
  <si>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</si>
  <si>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</si>
  <si>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</si>
  <si>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</si>
  <si>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</si>
  <si>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</si>
  <si>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</si>
  <si>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</si>
  <si>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</si>
  <si>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</si>
  <si>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</si>
  <si>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</si>
  <si>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</si>
  <si>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</si>
  <si>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</si>
  <si>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</si>
  <si>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</si>
  <si>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</si>
  <si>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Water Year</t>
  </si>
  <si>
    <t>Year Start</t>
  </si>
  <si>
    <t>Year End</t>
  </si>
  <si>
    <t>Days</t>
  </si>
  <si>
    <t>Dam</t>
  </si>
  <si>
    <t>Annual Discharge</t>
  </si>
  <si>
    <t>Mean Daily Discharge</t>
  </si>
  <si>
    <t>Total N Load</t>
  </si>
  <si>
    <t>Total N Yield</t>
  </si>
  <si>
    <t>PON Load</t>
  </si>
  <si>
    <t>PON Yield</t>
  </si>
  <si>
    <t>TDN Load</t>
  </si>
  <si>
    <t>TDN Yield</t>
  </si>
  <si>
    <t>NH4 Load</t>
  </si>
  <si>
    <t>NH4 Yield</t>
  </si>
  <si>
    <t>NO3 Load</t>
  </si>
  <si>
    <t>NO3 Yield</t>
  </si>
  <si>
    <t>DIN Load</t>
  </si>
  <si>
    <t>DIN Yield</t>
  </si>
  <si>
    <t>DON Load</t>
  </si>
  <si>
    <t>DON Yield</t>
  </si>
  <si>
    <t>Total P Load</t>
  </si>
  <si>
    <t>Total P Yield</t>
  </si>
  <si>
    <t>PPO4 Load</t>
  </si>
  <si>
    <t>PPO4 Yield</t>
  </si>
  <si>
    <t>TDP Load</t>
  </si>
  <si>
    <t>TDP Yield</t>
  </si>
  <si>
    <t>PO4 Load</t>
  </si>
  <si>
    <t>PO4 Yield</t>
  </si>
  <si>
    <t>Total C Load</t>
  </si>
  <si>
    <t>Total C Yield</t>
  </si>
  <si>
    <t>POC Load</t>
  </si>
  <si>
    <t>POC Yield</t>
  </si>
  <si>
    <t>DOC Load</t>
  </si>
  <si>
    <t>DOC Yield</t>
  </si>
  <si>
    <t>Total N:P</t>
  </si>
  <si>
    <t>Total C:N</t>
  </si>
  <si>
    <t>Susp Sed Load</t>
  </si>
  <si>
    <t>Susp Sed Yield</t>
  </si>
  <si>
    <t>Ipswich</t>
  </si>
  <si>
    <t>Parker</t>
  </si>
  <si>
    <t>Hopkinson</t>
  </si>
  <si>
    <t>WAT-VA-Inputs</t>
  </si>
  <si>
    <t>Loading is calculated using measured nutrient concentrations and USGS-reported discharge values. Nutrient concentrations are determined from monthly grab samples, and are measured using various chemical methods.  Error (accuracy and precision) is generally less than 5%. USGS applies its own quality control methods to its discharge data.</t>
  </si>
  <si>
    <t>Nutrient samples continue to be taken monthly. Monthly nutrient concentrations are updated annually in WAT-VA-Inputs. Every 2-3 years, WAT-VA-Load is updated with loading calculated from concentrations in WAT-VA-Inputs.</t>
  </si>
  <si>
    <t>USGS-assigned water year</t>
  </si>
  <si>
    <t>Start date of the given water year</t>
  </si>
  <si>
    <t>End date of the given water year</t>
  </si>
  <si>
    <t>number of days in water year</t>
  </si>
  <si>
    <t>Dam site (Ipswich or Parker)</t>
  </si>
  <si>
    <t>Total water discharge over the dam per year</t>
  </si>
  <si>
    <t>Average water discharge over the dam per day</t>
  </si>
  <si>
    <t>Type 1</t>
  </si>
  <si>
    <t>USA</t>
  </si>
  <si>
    <t>Annual loading of total nitrogen as N</t>
  </si>
  <si>
    <t>Annual yield of total nitrogen as N</t>
  </si>
  <si>
    <t>Annual loading of particulate organic nitrogen as N</t>
  </si>
  <si>
    <t>Annual yield of particulate organic nitrogen as N</t>
  </si>
  <si>
    <t>Annual loading of total dissolved nitrogen as N</t>
  </si>
  <si>
    <t>Annual yield of total dissolved nitrogen as N</t>
  </si>
  <si>
    <t>Annual loading of ammonium as N</t>
  </si>
  <si>
    <t>Annual yield of ammonium as N</t>
  </si>
  <si>
    <t>Annual loading of nitrate as N</t>
  </si>
  <si>
    <t>Annual yield of nitrate as N</t>
  </si>
  <si>
    <t>Annual loading of dissolved inorganic nitrogen as N</t>
  </si>
  <si>
    <t>Annual yield of dissolved inorganic nitrogen as N</t>
  </si>
  <si>
    <t>Annual loading of dissolved organic nitrogen as N</t>
  </si>
  <si>
    <t>Annual yield of dissolved organic nitrogen as N</t>
  </si>
  <si>
    <t>Annual loading of total phosphorus as P</t>
  </si>
  <si>
    <t>Annual yield of total phosphorus as P</t>
  </si>
  <si>
    <t>Annual loading of particulate phosphorus as P</t>
  </si>
  <si>
    <t>Annual yield of particulate phosphorus as P</t>
  </si>
  <si>
    <t>Annual loading of total dissolved phosphorus as P</t>
  </si>
  <si>
    <t>Annual yield of total dissolved phosphorus as P</t>
  </si>
  <si>
    <t>Annual loading of phosphate as P</t>
  </si>
  <si>
    <t>Annual yield of phosphate as P</t>
  </si>
  <si>
    <t>Annual loading of particulate organic carbon as C</t>
  </si>
  <si>
    <t>Annual yield of particulate organic carbon as C</t>
  </si>
  <si>
    <t>Annual loading of dissolved organic carbon as C</t>
  </si>
  <si>
    <t>Annual yield of dissolved organic carbon as C</t>
  </si>
  <si>
    <t>Ratio of annual total nitrogen moles-N to annual total phosphorus moles-P</t>
  </si>
  <si>
    <t>Annual loading of suspended sediment (dry weight)</t>
  </si>
  <si>
    <t>Annual yield of suspended sediment (dry weight)</t>
  </si>
  <si>
    <t>Ratio of annual total organic carbon moles as C to annual total nitrogen moles as N</t>
  </si>
  <si>
    <t>Annual loading of total organic carbon as C</t>
  </si>
  <si>
    <t>Annual yield of total organic carbon as C</t>
  </si>
  <si>
    <t>Investigator 4</t>
  </si>
  <si>
    <t>http://ecosystems.mbl.edu/PIE/data/WAT/WAT-VA-Inputs.html</t>
  </si>
  <si>
    <t>Taxonomic Protocols</t>
  </si>
  <si>
    <t xml:space="preserve">Example:  Spartina; Spartina patens; Carex aquatilis var. aquatilis; Carex atlantica ssp. atlantica </t>
  </si>
  <si>
    <t>Version 01, 27-Sep-2006 EML metadata created level ~3.5 includes attribute information</t>
  </si>
  <si>
    <t>Version 02, data updates, 11Jan2010</t>
  </si>
  <si>
    <t>PIE LTER, organic matter, inorganic nutrients, Ipswich River, Parker River, dam, loading, nutrient, Plum Island Estuary</t>
  </si>
  <si>
    <t>Protocol Title</t>
  </si>
  <si>
    <t>Code Information</t>
  </si>
  <si>
    <t>Investigator 5</t>
  </si>
  <si>
    <t>Wilfred</t>
  </si>
  <si>
    <t>Wollheim</t>
  </si>
  <si>
    <t xml:space="preserve">Institute for the Study of Earth, Oceans, and Space </t>
  </si>
  <si>
    <t>University of New Hampshire</t>
  </si>
  <si>
    <t>Morse Hall, Room 452</t>
  </si>
  <si>
    <t>Durham</t>
  </si>
  <si>
    <t>NH</t>
  </si>
  <si>
    <t>03824</t>
  </si>
  <si>
    <t>Charles</t>
  </si>
  <si>
    <t>Georgia Sea Grant College Program</t>
  </si>
  <si>
    <t>University of Georgia</t>
  </si>
  <si>
    <t>229 Marine Sciences</t>
  </si>
  <si>
    <t>Athens</t>
  </si>
  <si>
    <t>GA</t>
  </si>
  <si>
    <t>30602</t>
  </si>
  <si>
    <t>meterCubedPerYear</t>
  </si>
  <si>
    <t>meterCubedPerDay</t>
  </si>
  <si>
    <t>tonnePerYear</t>
  </si>
  <si>
    <t>kilogramPerHectarePerYear</t>
  </si>
  <si>
    <t>kilogramPerYear</t>
  </si>
  <si>
    <t>http://ecosystems.mbl.edu/PIE/data/WAT/data/WAT-VA-Load.csv</t>
  </si>
  <si>
    <t>Version 03: February 1, 2012, updated data and metadata to Dec 2010. Used MarcrosExportEML_HTML (working)pie_excel2007.xlsm 2/1/12 4:54 PM for QA/QC to EML 2.1.0</t>
  </si>
  <si>
    <t>Annual nutrient loading and yield to Plum Island Estuary, as measured at the Ipswich and Parker Dams</t>
  </si>
  <si>
    <t>Version 04: February 25, 2016, data and metadata updates to comply with importation to Drupal and LTER PASTA. Used MarcrosExportEML_HTML (working)pie_excel2007_Jan2015.xlsm 1/15/15 4:26 PM for QA/QC to EML 2.1.0</t>
  </si>
  <si>
    <t>WAT-IP-I7.4-IpswichDam</t>
  </si>
  <si>
    <t>WAT-PR-P24-ParkerDam</t>
  </si>
  <si>
    <t xml:space="preserve">Ipswich River, Sylvania Dam, Ipswich, MA </t>
  </si>
  <si>
    <t>Parker River, Central St. Dam, Newbury, MA</t>
  </si>
  <si>
    <t>YYYY-MM-DD</t>
  </si>
  <si>
    <t>knb-lter-pie.136.5</t>
  </si>
  <si>
    <t>WAT-VA-Load.05</t>
  </si>
  <si>
    <t>Version 05: March 18, 2022, data and metadata updates to comply with importation to DEIMS7 and LTER Data Portal. Used MarcrosExportEML_HTML (working)pie_excel2007_Jun2019.xlsm 6/7/19 12:58 PM for QA/QC to EML 2.1.0</t>
  </si>
  <si>
    <t>WAT-VA-Load_v5</t>
  </si>
  <si>
    <t>Sam Kelsey, Chris Whitney, Erin Vanderjeugdt, Andrew Robison, Nat Morse, Tyler Messerschmidt, Samantha Bond, Colin Millar, Rebecca Prosser, Emily Gaines, Catherine Caruso, Aaron Strong, Christina Maki, Mac Lee, Corey Lawrence, John Logan, Josh Goldstein, Greg Peterson, Nat Weston, Ishi Buffam, Hap Garritt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</si>
</sst>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m\-yyyy"/>
    <numFmt numFmtId="166" formatCode="yyyy\-mm\-dd"/>
  </numFmts>
  <fonts count="25" x14ac:knownFonts="1">
    <font>
      <sz val="10"/>
      <name val="Arial"/>
    </font>
    <font>
      <sz val="10"/>
      <name val="Arial"/>
      <family val="2"/>
    </font>
    <font>
      <u/>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sz val="10"/>
      <name val="Arial"/>
      <family val="2"/>
    </font>
    <font>
      <b/>
      <sz val="10"/>
      <name val="Times New Roman"/>
      <family val="1"/>
    </font>
    <font>
      <sz val="12"/>
      <name val="Times New Roman"/>
      <family val="1"/>
    </font>
    <font>
      <sz val="10"/>
      <name val="Times New Roman"/>
      <family val="1"/>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10"/>
      <color theme="1"/>
      <name val="Arial"/>
      <family val="2"/>
    </font>
  </fonts>
  <fills count="7">
    <fill>
      <patternFill patternType="none"/>
    </fill>
    <fill>
      <patternFill patternType="gray125"/>
    </fill>
    <fill>
      <patternFill patternType="solid">
        <fgColor indexed="13"/>
        <bgColor indexed="64"/>
      </patternFill>
    </fill>
    <fill>
      <patternFill patternType="solid">
        <fgColor indexed="27"/>
        <bgColor indexed="31"/>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7">
    <xf numFmtId="0" fontId="0" fillId="0" borderId="0" xfId="0"/>
    <xf numFmtId="0" fontId="3" fillId="0" borderId="0" xfId="0" applyFont="1" applyAlignment="1" applyProtection="1">
      <alignment vertical="top"/>
    </xf>
    <xf numFmtId="0" fontId="0" fillId="0" borderId="0" xfId="0" applyAlignment="1" applyProtection="1">
      <alignment horizontal="left" wrapText="1"/>
      <protection locked="0"/>
    </xf>
    <xf numFmtId="0" fontId="0" fillId="0" borderId="0" xfId="0" applyProtection="1">
      <protection locked="0"/>
    </xf>
    <xf numFmtId="0" fontId="4" fillId="2" borderId="1" xfId="0" applyFont="1" applyFill="1" applyBorder="1" applyAlignment="1" applyProtection="1">
      <alignment vertical="top"/>
    </xf>
    <xf numFmtId="0" fontId="0" fillId="3" borderId="2" xfId="0" applyFill="1" applyBorder="1" applyAlignment="1" applyProtection="1">
      <alignment horizontal="left" wrapText="1"/>
      <protection locked="0"/>
    </xf>
    <xf numFmtId="0" fontId="0" fillId="0" borderId="0" xfId="0" applyAlignment="1" applyProtection="1">
      <alignment vertical="top" wrapText="1"/>
    </xf>
    <xf numFmtId="0" fontId="4" fillId="4" borderId="2" xfId="0" applyFont="1" applyFill="1" applyBorder="1" applyAlignment="1" applyProtection="1">
      <alignment horizontal="left" wrapText="1"/>
      <protection locked="0"/>
    </xf>
    <xf numFmtId="0" fontId="7" fillId="5" borderId="0" xfId="0" applyFont="1" applyFill="1" applyBorder="1" applyAlignment="1" applyProtection="1">
      <alignment horizontal="right" vertical="top"/>
    </xf>
    <xf numFmtId="49" fontId="8" fillId="6" borderId="2" xfId="0" applyNumberFormat="1" applyFont="1" applyFill="1" applyBorder="1" applyAlignment="1" applyProtection="1">
      <alignment horizontal="left" wrapText="1"/>
      <protection locked="0"/>
    </xf>
    <xf numFmtId="0" fontId="8" fillId="0" borderId="0" xfId="0" applyFont="1" applyFill="1" applyBorder="1" applyAlignment="1" applyProtection="1">
      <alignment horizontal="right" vertical="top"/>
    </xf>
    <xf numFmtId="0" fontId="0" fillId="0" borderId="0" xfId="0" applyFill="1" applyAlignment="1" applyProtection="1">
      <alignment horizontal="left" wrapText="1"/>
      <protection locked="0"/>
    </xf>
    <xf numFmtId="0" fontId="0" fillId="0" borderId="0" xfId="0" applyFill="1" applyProtection="1">
      <protection locked="0"/>
    </xf>
    <xf numFmtId="0" fontId="4" fillId="2" borderId="2" xfId="0" applyFont="1" applyFill="1" applyBorder="1" applyAlignment="1" applyProtection="1">
      <alignment vertical="top" wrapText="1"/>
    </xf>
    <xf numFmtId="0" fontId="0" fillId="0" borderId="0" xfId="0" applyFill="1" applyAlignment="1" applyProtection="1">
      <alignment horizontal="right" vertical="top" wrapText="1"/>
    </xf>
    <xf numFmtId="0" fontId="0" fillId="0" borderId="0" xfId="0" applyBorder="1" applyAlignment="1" applyProtection="1">
      <alignment horizontal="left" wrapText="1"/>
      <protection locked="0"/>
    </xf>
    <xf numFmtId="0" fontId="7" fillId="5" borderId="0" xfId="0" applyNumberFormat="1" applyFont="1" applyFill="1" applyAlignment="1" applyProtection="1">
      <alignment horizontal="right" vertical="top" wrapText="1"/>
    </xf>
    <xf numFmtId="0" fontId="7" fillId="5" borderId="0" xfId="0" applyFont="1" applyFill="1" applyAlignment="1" applyProtection="1">
      <alignment horizontal="right" vertical="top" wrapText="1"/>
    </xf>
    <xf numFmtId="165" fontId="0" fillId="3" borderId="2" xfId="0" applyNumberFormat="1" applyFill="1" applyBorder="1" applyAlignment="1" applyProtection="1">
      <alignment horizontal="left" wrapText="1"/>
      <protection locked="0"/>
    </xf>
    <xf numFmtId="0" fontId="7" fillId="5" borderId="0" xfId="0" applyFont="1" applyFill="1" applyAlignment="1" applyProtection="1">
      <alignment horizontal="right" vertical="top"/>
    </xf>
    <xf numFmtId="0" fontId="9" fillId="5" borderId="0" xfId="0" applyFont="1" applyFill="1" applyAlignment="1" applyProtection="1">
      <alignment horizontal="right" vertical="top"/>
    </xf>
    <xf numFmtId="0" fontId="0" fillId="0" borderId="0" xfId="0" applyAlignment="1" applyProtection="1">
      <alignment horizontal="right" vertical="top"/>
    </xf>
    <xf numFmtId="0" fontId="4" fillId="2" borderId="2" xfId="0" applyNumberFormat="1" applyFont="1" applyFill="1" applyBorder="1" applyAlignment="1" applyProtection="1">
      <alignment vertical="top" wrapText="1"/>
    </xf>
    <xf numFmtId="0" fontId="0" fillId="3" borderId="2" xfId="0" applyFill="1" applyBorder="1" applyAlignment="1" applyProtection="1">
      <alignment horizontal="left" vertical="top" wrapText="1"/>
      <protection locked="0"/>
    </xf>
    <xf numFmtId="0" fontId="4" fillId="2" borderId="2" xfId="0" applyFont="1" applyFill="1" applyBorder="1" applyAlignment="1" applyProtection="1">
      <alignment horizontal="left" vertical="top"/>
    </xf>
    <xf numFmtId="0" fontId="7" fillId="5" borderId="0" xfId="0" applyFont="1" applyFill="1" applyBorder="1" applyAlignment="1" applyProtection="1">
      <alignment horizontal="left" vertical="top"/>
    </xf>
    <xf numFmtId="0" fontId="0" fillId="0" borderId="2" xfId="0" applyBorder="1" applyAlignment="1" applyProtection="1">
      <alignment horizontal="left" wrapText="1"/>
      <protection locked="0"/>
    </xf>
    <xf numFmtId="0" fontId="4" fillId="2" borderId="3" xfId="0" applyFont="1" applyFill="1" applyBorder="1" applyAlignment="1" applyProtection="1">
      <alignment wrapText="1"/>
    </xf>
    <xf numFmtId="0" fontId="7" fillId="5" borderId="2"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0" fillId="0" borderId="0" xfId="0" applyFill="1" applyBorder="1" applyAlignment="1" applyProtection="1">
      <alignment horizontal="left" wrapText="1"/>
      <protection locked="0"/>
    </xf>
    <xf numFmtId="0" fontId="4" fillId="2" borderId="2" xfId="0" applyFont="1" applyFill="1" applyBorder="1" applyAlignment="1" applyProtection="1">
      <alignment vertical="top"/>
    </xf>
    <xf numFmtId="0" fontId="0" fillId="0" borderId="0" xfId="0" applyAlignment="1" applyProtection="1">
      <alignment vertical="top"/>
    </xf>
    <xf numFmtId="0" fontId="0" fillId="0" borderId="0" xfId="0" applyNumberFormat="1" applyAlignment="1" applyProtection="1">
      <alignment horizontal="left"/>
      <protection locked="0"/>
    </xf>
    <xf numFmtId="0" fontId="0" fillId="0" borderId="0" xfId="0" applyAlignment="1" applyProtection="1">
      <protection locked="0"/>
    </xf>
    <xf numFmtId="0" fontId="10" fillId="0" borderId="0" xfId="0" applyFont="1" applyAlignment="1" applyProtection="1">
      <protection locked="0"/>
    </xf>
    <xf numFmtId="0" fontId="10" fillId="0" borderId="0" xfId="0" applyFont="1"/>
    <xf numFmtId="0" fontId="11" fillId="0" borderId="0" xfId="0" applyFont="1" applyAlignment="1" applyProtection="1">
      <protection locked="0"/>
    </xf>
    <xf numFmtId="0" fontId="11" fillId="0" borderId="0" xfId="0" applyNumberFormat="1" applyFont="1" applyAlignment="1" applyProtection="1">
      <protection locked="0"/>
    </xf>
    <xf numFmtId="0" fontId="1" fillId="0" borderId="0" xfId="0" applyFont="1" applyAlignment="1" applyProtection="1">
      <alignment vertical="top"/>
    </xf>
    <xf numFmtId="0" fontId="1" fillId="0" borderId="0" xfId="0" applyFont="1" applyAlignment="1" applyProtection="1">
      <protection locked="0"/>
    </xf>
    <xf numFmtId="0" fontId="1"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2" borderId="2" xfId="0" applyFont="1" applyFill="1" applyBorder="1" applyAlignment="1">
      <alignment vertical="top" wrapText="1"/>
    </xf>
    <xf numFmtId="0" fontId="4" fillId="5" borderId="2" xfId="0" applyFont="1" applyFill="1" applyBorder="1" applyAlignment="1" applyProtection="1">
      <alignment vertical="center" wrapText="1"/>
    </xf>
    <xf numFmtId="0" fontId="4" fillId="5" borderId="2" xfId="0" applyFont="1" applyFill="1" applyBorder="1" applyAlignment="1" applyProtection="1">
      <alignment horizontal="left" vertical="center" wrapText="1"/>
    </xf>
    <xf numFmtId="0" fontId="12" fillId="0" borderId="0" xfId="0" applyFont="1"/>
    <xf numFmtId="0" fontId="0" fillId="0" borderId="0" xfId="0" applyAlignment="1" applyProtection="1">
      <alignment vertical="top" wrapText="1"/>
      <protection locked="0"/>
    </xf>
    <xf numFmtId="0" fontId="0" fillId="0" borderId="0" xfId="0" applyAlignment="1" applyProtection="1">
      <alignment wrapText="1"/>
      <protection locked="0"/>
    </xf>
    <xf numFmtId="0" fontId="13" fillId="0" borderId="0" xfId="0" applyFont="1"/>
    <xf numFmtId="0" fontId="1" fillId="0" borderId="0" xfId="0" applyFont="1"/>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xf>
    <xf numFmtId="0" fontId="18"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4" fillId="2" borderId="2" xfId="0" applyFont="1" applyFill="1" applyBorder="1" applyAlignment="1" applyProtection="1">
      <alignment horizontal="center" vertical="top"/>
    </xf>
    <xf numFmtId="0" fontId="6" fillId="2" borderId="2" xfId="0" applyFont="1" applyFill="1" applyBorder="1" applyAlignment="1" applyProtection="1">
      <alignment vertical="top" wrapText="1"/>
    </xf>
    <xf numFmtId="0" fontId="0" fillId="4" borderId="4" xfId="0" applyFill="1" applyBorder="1" applyAlignment="1" applyProtection="1">
      <alignment horizontal="center" wrapText="1"/>
      <protection locked="0"/>
    </xf>
    <xf numFmtId="49" fontId="7" fillId="5" borderId="0" xfId="0" applyNumberFormat="1" applyFont="1" applyFill="1" applyBorder="1" applyAlignment="1" applyProtection="1">
      <alignment horizontal="right" vertical="top"/>
    </xf>
    <xf numFmtId="49" fontId="0" fillId="0" borderId="0" xfId="0" applyNumberFormat="1"/>
    <xf numFmtId="0" fontId="19" fillId="0" borderId="4" xfId="0" applyFont="1" applyBorder="1" applyAlignment="1" applyProtection="1"/>
    <xf numFmtId="0" fontId="19" fillId="0" borderId="2" xfId="0" applyFont="1" applyFill="1" applyBorder="1" applyAlignment="1" applyProtection="1">
      <alignment horizontal="left"/>
    </xf>
    <xf numFmtId="0" fontId="20" fillId="0" borderId="2" xfId="0" applyFont="1" applyFill="1" applyBorder="1" applyAlignment="1" applyProtection="1"/>
    <xf numFmtId="0" fontId="20" fillId="0" borderId="2" xfId="0" applyFont="1" applyFill="1" applyBorder="1" applyAlignment="1" applyProtection="1">
      <alignment horizontal="right"/>
    </xf>
    <xf numFmtId="0" fontId="19" fillId="0" borderId="4" xfId="0" applyFont="1" applyBorder="1" applyAlignment="1"/>
    <xf numFmtId="0" fontId="7" fillId="5" borderId="3" xfId="0" applyFont="1" applyFill="1" applyBorder="1" applyAlignment="1" applyProtection="1">
      <alignment horizontal="right" wrapText="1"/>
    </xf>
    <xf numFmtId="0" fontId="7" fillId="5" borderId="0" xfId="0" applyFont="1" applyFill="1" applyBorder="1" applyAlignment="1" applyProtection="1">
      <alignment horizontal="right" wrapText="1"/>
    </xf>
    <xf numFmtId="0" fontId="4" fillId="5" borderId="1" xfId="0" applyFont="1" applyFill="1" applyBorder="1" applyAlignment="1" applyProtection="1">
      <alignment vertical="center" wrapText="1"/>
    </xf>
    <xf numFmtId="0" fontId="0" fillId="0" borderId="0" xfId="0" applyBorder="1" applyAlignment="1" applyProtection="1">
      <alignment wrapText="1"/>
      <protection locked="0"/>
    </xf>
    <xf numFmtId="0" fontId="21" fillId="0" borderId="0" xfId="0" applyFont="1"/>
    <xf numFmtId="0" fontId="8" fillId="6" borderId="2" xfId="0" applyFont="1" applyFill="1" applyBorder="1" applyAlignment="1" applyProtection="1">
      <alignment horizontal="left" wrapText="1"/>
      <protection locked="0"/>
    </xf>
    <xf numFmtId="0" fontId="8" fillId="3" borderId="2" xfId="0" applyFont="1" applyFill="1" applyBorder="1" applyAlignment="1" applyProtection="1">
      <alignment horizontal="left"/>
      <protection locked="0"/>
    </xf>
    <xf numFmtId="49" fontId="8" fillId="3" borderId="2" xfId="0" applyNumberFormat="1" applyFont="1" applyFill="1" applyBorder="1" applyAlignment="1" applyProtection="1">
      <alignment horizontal="left"/>
      <protection locked="0"/>
    </xf>
    <xf numFmtId="0" fontId="8" fillId="3" borderId="2" xfId="0" applyFont="1" applyFill="1" applyBorder="1" applyProtection="1">
      <protection locked="0"/>
    </xf>
    <xf numFmtId="0" fontId="0" fillId="0" borderId="0" xfId="0" applyAlignment="1" applyProtection="1">
      <alignment vertical="top"/>
      <protection locked="0"/>
    </xf>
    <xf numFmtId="0" fontId="4" fillId="2" borderId="2" xfId="0" applyFont="1" applyFill="1" applyBorder="1" applyAlignment="1" applyProtection="1">
      <alignment wrapText="1"/>
    </xf>
    <xf numFmtId="0" fontId="4" fillId="2" borderId="5" xfId="0" applyFont="1" applyFill="1" applyBorder="1" applyAlignment="1" applyProtection="1">
      <alignment horizontal="left"/>
    </xf>
    <xf numFmtId="0" fontId="0" fillId="2" borderId="6" xfId="0" applyNumberFormat="1" applyFill="1" applyBorder="1" applyAlignment="1" applyProtection="1">
      <alignment horizontal="left"/>
    </xf>
    <xf numFmtId="0" fontId="4" fillId="2" borderId="7" xfId="0" applyFont="1" applyFill="1" applyBorder="1" applyAlignment="1" applyProtection="1">
      <alignment horizontal="right" wrapText="1"/>
    </xf>
    <xf numFmtId="0" fontId="0" fillId="3" borderId="3" xfId="0" applyFill="1" applyBorder="1" applyAlignment="1" applyProtection="1">
      <alignment horizontal="left"/>
      <protection locked="0"/>
    </xf>
    <xf numFmtId="0" fontId="0" fillId="6" borderId="4" xfId="0" applyFill="1" applyBorder="1" applyAlignment="1" applyProtection="1">
      <protection locked="0"/>
    </xf>
    <xf numFmtId="0" fontId="4" fillId="2" borderId="3" xfId="0" applyFont="1" applyFill="1" applyBorder="1" applyAlignment="1" applyProtection="1">
      <alignment horizontal="right"/>
    </xf>
    <xf numFmtId="0" fontId="0" fillId="3" borderId="7" xfId="0" applyFill="1" applyBorder="1" applyAlignment="1" applyProtection="1">
      <alignment horizontal="left"/>
      <protection locked="0"/>
    </xf>
    <xf numFmtId="0" fontId="0" fillId="6" borderId="8" xfId="0" applyFill="1" applyBorder="1" applyAlignment="1" applyProtection="1">
      <protection locked="0"/>
    </xf>
    <xf numFmtId="0" fontId="8" fillId="3" borderId="2" xfId="0" applyFont="1" applyFill="1" applyBorder="1" applyAlignment="1" applyProtection="1">
      <alignment horizontal="left" wrapText="1"/>
      <protection locked="0"/>
    </xf>
    <xf numFmtId="0" fontId="8" fillId="0" borderId="2" xfId="0" applyFont="1" applyFill="1" applyBorder="1" applyAlignment="1" applyProtection="1">
      <alignment horizontal="left" wrapText="1"/>
    </xf>
    <xf numFmtId="0" fontId="0" fillId="6" borderId="2" xfId="0" applyFill="1" applyBorder="1"/>
    <xf numFmtId="0" fontId="8" fillId="3" borderId="2" xfId="0" applyFont="1" applyFill="1" applyBorder="1" applyAlignment="1" applyProtection="1">
      <alignment horizontal="left" vertical="top" wrapText="1"/>
      <protection locked="0"/>
    </xf>
    <xf numFmtId="0" fontId="2" fillId="4" borderId="0" xfId="1" applyFill="1" applyAlignment="1" applyProtection="1"/>
    <xf numFmtId="0" fontId="0" fillId="0" borderId="0" xfId="0" applyFill="1" applyAlignment="1" applyProtection="1">
      <alignment wrapText="1"/>
      <protection locked="0"/>
    </xf>
    <xf numFmtId="0" fontId="8" fillId="3" borderId="0" xfId="0" applyFont="1" applyFill="1" applyBorder="1" applyAlignment="1" applyProtection="1">
      <alignment horizontal="left" wrapText="1"/>
      <protection locked="0"/>
    </xf>
    <xf numFmtId="0" fontId="24" fillId="3" borderId="2" xfId="0" applyFont="1" applyFill="1" applyBorder="1" applyAlignment="1" applyProtection="1">
      <alignment horizontal="left" wrapText="1"/>
      <protection locked="0"/>
    </xf>
    <xf numFmtId="0" fontId="8" fillId="4" borderId="3" xfId="0" applyFont="1" applyFill="1" applyBorder="1" applyAlignment="1" applyProtection="1">
      <alignment horizontal="center" wrapText="1"/>
      <protection locked="0"/>
    </xf>
    <xf numFmtId="0" fontId="8" fillId="4" borderId="9" xfId="0" applyFont="1" applyFill="1" applyBorder="1" applyAlignment="1" applyProtection="1">
      <alignment horizontal="center" wrapText="1"/>
      <protection locked="0"/>
    </xf>
    <xf numFmtId="0" fontId="8" fillId="0" borderId="0" xfId="0" applyFont="1" applyFill="1" applyBorder="1"/>
    <xf numFmtId="1" fontId="8" fillId="0" borderId="0" xfId="0" applyNumberFormat="1" applyFont="1" applyFill="1" applyBorder="1"/>
    <xf numFmtId="164" fontId="8" fillId="0" borderId="0" xfId="0" applyNumberFormat="1" applyFont="1" applyFill="1" applyBorder="1"/>
    <xf numFmtId="2" fontId="8" fillId="0" borderId="0" xfId="0" applyNumberFormat="1" applyFont="1" applyFill="1" applyBorder="1"/>
    <xf numFmtId="0" fontId="8" fillId="0" borderId="0" xfId="0" applyFont="1" applyFill="1" applyBorder="1" applyAlignment="1">
      <alignment horizontal="center"/>
    </xf>
    <xf numFmtId="166" fontId="8" fillId="0" borderId="0" xfId="0" applyNumberFormat="1" applyFont="1" applyFill="1" applyBorder="1"/>
    <xf numFmtId="0" fontId="8" fillId="0" borderId="0" xfId="0" applyFont="1" applyProtection="1">
      <protection locked="0"/>
    </xf>
    <xf numFmtId="0" fontId="8" fillId="0" borderId="0" xfId="0" applyFont="1" applyAlignment="1" applyProtection="1">
      <alignment vertical="top" wrapText="1"/>
      <protection locked="0"/>
    </xf>
    <xf numFmtId="0" fontId="8" fillId="0" borderId="0" xfId="0" applyFont="1" applyAlignment="1" applyProtection="1">
      <alignment vertical="top"/>
      <protection locked="0"/>
    </xf>
    <xf numFmtId="1" fontId="8" fillId="0" borderId="0" xfId="0" applyNumberFormat="1" applyFont="1" applyAlignment="1" applyProtection="1">
      <alignment vertical="top"/>
      <protection locked="0"/>
    </xf>
    <xf numFmtId="164" fontId="8" fillId="0" borderId="0" xfId="0" applyNumberFormat="1" applyFont="1" applyAlignment="1" applyProtection="1">
      <alignment vertical="top"/>
      <protection locked="0"/>
    </xf>
    <xf numFmtId="2" fontId="8" fillId="0" borderId="0" xfId="0" applyNumberFormat="1" applyFont="1" applyAlignment="1" applyProtection="1">
      <alignment vertical="top"/>
      <protection locked="0"/>
    </xf>
    <xf numFmtId="0" fontId="8" fillId="0" borderId="0" xfId="0" applyFont="1"/>
    <xf numFmtId="1" fontId="8" fillId="0" borderId="0" xfId="0" applyNumberFormat="1" applyFont="1"/>
    <xf numFmtId="164" fontId="8" fillId="0" borderId="0" xfId="0" applyNumberFormat="1" applyFont="1"/>
    <xf numFmtId="2" fontId="8" fillId="0" borderId="0" xfId="0" applyNumberFormat="1" applyFont="1"/>
    <xf numFmtId="164" fontId="0" fillId="0" borderId="0" xfId="0" applyNumberFormat="1"/>
    <xf numFmtId="166" fontId="8" fillId="0" borderId="0" xfId="0" applyNumberFormat="1" applyFont="1" applyAlignment="1" applyProtection="1">
      <alignment vertical="top"/>
      <protection locked="0"/>
    </xf>
    <xf numFmtId="166" fontId="8" fillId="0" borderId="0" xfId="0" applyNumberFormat="1" applyFont="1"/>
  </cellXfs>
  <cellStyles count="2">
    <cellStyle name="Hyperlink" xfId="1" builtinId="8"/>
    <cellStyle name="Normal" xfId="0" builtinId="0"/>
  </cellStyles>
  <dxfs count="7">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22225</xdr:colOff>
      <xdr:row>60</xdr:row>
      <xdr:rowOff>9525</xdr:rowOff>
    </xdr:from>
    <xdr:to>
      <xdr:col>4</xdr:col>
      <xdr:colOff>10</xdr:colOff>
      <xdr:row>65</xdr:row>
      <xdr:rowOff>47625</xdr:rowOff>
    </xdr:to>
    <xdr:sp macro="" textlink="" fLocksText="0">
      <xdr:nvSpPr>
        <xdr:cNvPr id="1053" name="abstract">
          <a:extLst>
            <a:ext uri="{FF2B5EF4-FFF2-40B4-BE49-F238E27FC236}">
              <a16:creationId xmlns:a16="http://schemas.microsoft.com/office/drawing/2014/main" id="{B99A5EFC-9E51-44F8-BC56-960340C1DB34}"/>
            </a:ext>
          </a:extLst>
        </xdr:cNvPr>
        <xdr:cNvSpPr txBox="1">
          <a:spLocks noChangeArrowheads="1"/>
        </xdr:cNvSpPr>
      </xdr:nvSpPr>
      <xdr:spPr bwMode="auto">
        <a:xfrm>
          <a:off x="1752600" y="12134850"/>
          <a:ext cx="7229475" cy="885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Nutrient concentrations for various forms of N, P, C, as well as suspended sediments, are determined from monthly grab samples taken at the Ipswich and Parker dams. These nutrient concentrations are then used in conjunction with USGS discharge data (recorded at gages in the Parker River at Byfield, MA and the Ipswich River at Ipswich, MA) to calculate annual nutrient loading to the Estuary, coming over each dam. Annual yield is also calculated for both dams.</a:t>
          </a:r>
        </a:p>
      </xdr:txBody>
    </xdr:sp>
    <xdr:clientData fLocksWithSheet="0"/>
  </xdr:twoCellAnchor>
  <xdr:twoCellAnchor>
    <xdr:from>
      <xdr:col>1</xdr:col>
      <xdr:colOff>31750</xdr:colOff>
      <xdr:row>67</xdr:row>
      <xdr:rowOff>9525</xdr:rowOff>
    </xdr:from>
    <xdr:to>
      <xdr:col>4</xdr:col>
      <xdr:colOff>38096</xdr:colOff>
      <xdr:row>108</xdr:row>
      <xdr:rowOff>0</xdr:rowOff>
    </xdr:to>
    <xdr:sp macro="" textlink="" fLocksText="0">
      <xdr:nvSpPr>
        <xdr:cNvPr id="1054" name="method">
          <a:extLst>
            <a:ext uri="{FF2B5EF4-FFF2-40B4-BE49-F238E27FC236}">
              <a16:creationId xmlns:a16="http://schemas.microsoft.com/office/drawing/2014/main" id="{2E7FC1AF-0B14-4636-A86A-7CC83FA832CA}"/>
            </a:ext>
          </a:extLst>
        </xdr:cNvPr>
        <xdr:cNvSpPr txBox="1">
          <a:spLocks noChangeArrowheads="1"/>
        </xdr:cNvSpPr>
      </xdr:nvSpPr>
      <xdr:spPr bwMode="auto">
        <a:xfrm>
          <a:off x="1771650" y="13382625"/>
          <a:ext cx="7248525" cy="6667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Sample Collection:</a:t>
          </a:r>
        </a:p>
        <a:p>
          <a:pPr algn="l" rtl="0">
            <a:defRPr sz="1000"/>
          </a:pPr>
          <a:r>
            <a:rPr lang="en-US" sz="1000" b="0" i="0" u="none" strike="noStrike" baseline="0">
              <a:solidFill>
                <a:srgbClr val="000000"/>
              </a:solidFill>
              <a:latin typeface="Arial"/>
              <a:cs typeface="Arial"/>
            </a:rPr>
            <a:t>Grab samples are collected monthly at the Parker and Ipswich dams. Water is filtered and/or partitioned for analysis for suspended solids, particulate organic nitrogen (PON), total dissolved nitrogen (TDN), ammonium (NH4), nitrate (NO3), dissolved inorganic nitrogen (DIN), dissolved organic nitrogen (DON), particulate phosphorus (PPO4), total dissolved phosphorus (TDP), phosphate (PO4), particulate organic carbon (POC), dissolved organic carbon (DOC). Analyses are conducted according to PIE-LTER protocols (http://ecosystems.mbl.edu/pie/data/method.htm).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Discharge:</a:t>
          </a:r>
        </a:p>
        <a:p>
          <a:pPr algn="l" rtl="0">
            <a:defRPr sz="1000"/>
          </a:pPr>
          <a:r>
            <a:rPr lang="en-US" sz="1000" b="0" i="0" u="none" strike="noStrike" baseline="0">
              <a:solidFill>
                <a:srgbClr val="000000"/>
              </a:solidFill>
              <a:latin typeface="Arial"/>
              <a:cs typeface="Arial"/>
            </a:rPr>
            <a:t>Discharge data is mined from the USGS website (http://waterdata.usgs.gov/nwis) for the Parker River gauge at Byfield, MA and the Ipswich River gauge at Ipswich, MA. Since the gauges are NOT located directly at the dams where nutrient sampling occurs, the USGS discharge data are multiplied by a correction factor (1.1812 for the Parker data, and 1.1964 for the Ipswich data) to obtain discharge over the respective dams.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Loading/Yield Calculations:</a:t>
          </a:r>
        </a:p>
        <a:p>
          <a:pPr algn="l" rtl="0">
            <a:defRPr sz="1000"/>
          </a:pPr>
          <a:r>
            <a:rPr lang="en-US" sz="1000" b="0" i="0" u="none" strike="noStrike" baseline="0">
              <a:solidFill>
                <a:srgbClr val="000000"/>
              </a:solidFill>
              <a:latin typeface="Arial"/>
              <a:cs typeface="Arial"/>
            </a:rPr>
            <a:t>Monthly nutrient concentrations are multiplied by total monthly discharge over the dams to estimate nutrient loading on a monthly timescale. Monthly loading numbers are added together to obtain annual loading per water year. Water years are determined according to USGS data updates, and generally start in September. The numerical year given to a water year is the new year reached in January during the September-September cycle (i.e. Sept 2003 - Sept 2004 is water year 2004). Yield calculations are derived from the loading calculations by dividing the nutrient loading by watershed area upstream of the dam (at Parker this is 65.2km2, and Ipswich this is 387.4km2).  Total N and P loads and yields reflect organic and inorganic forms of nitrogen. Total C loads and yields reflect only organic forms of carbon, ie dissolved inorganic carbon was not measured and is not included.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Sample yield calculation: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tonne = 1000kg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1km^2 = 100 hectares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Ipswich Dam, Nitrogen Yield, 1994</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126 tonnes x (1000 kg/tonne) = 126,000 kg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387.4 km^2 x (100 hectares/km^2) = 38,740 hectares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126,000 kg / 38,740 hectares = 3.25 kg / hectare /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cs typeface="Arial"/>
            </a:rPr>
            <a:t>Acknowledgements: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cs typeface="Arial"/>
            </a:rPr>
            <a:t>We thank the many research assistants and students that have been involved in sample collection and analysis for this long term dataset:  Sam Kelsey, </a:t>
          </a:r>
          <a:r>
            <a:rPr lang="en-US" sz="1000" b="0" i="0" baseline="0">
              <a:effectLst/>
              <a:latin typeface="Arial" panose="020B0604020202020204" pitchFamily="34" charset="0"/>
              <a:ea typeface="+mn-ea"/>
              <a:cs typeface="Arial" panose="020B0604020202020204" pitchFamily="34" charset="0"/>
            </a:rPr>
            <a:t>Chris Whitney, </a:t>
          </a:r>
          <a:r>
            <a:rPr lang="en-US" sz="1000" b="0" i="0" u="none" strike="noStrike" baseline="0">
              <a:solidFill>
                <a:srgbClr val="000000"/>
              </a:solidFill>
              <a:latin typeface="Arial"/>
              <a:cs typeface="Arial"/>
            </a:rPr>
            <a:t>Erin Vanderjeugdt, </a:t>
          </a:r>
          <a:r>
            <a:rPr lang="en-US" sz="1000">
              <a:effectLst/>
              <a:latin typeface="Arial" panose="020B0604020202020204" pitchFamily="34" charset="0"/>
              <a:ea typeface="+mn-ea"/>
              <a:cs typeface="Arial" panose="020B0604020202020204" pitchFamily="34" charset="0"/>
            </a:rPr>
            <a:t>Nat Morse,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Andrew Robison, T</a:t>
          </a:r>
          <a:r>
            <a:rPr lang="en-US" sz="1000" b="0" i="0" u="none" strike="noStrike" baseline="0">
              <a:solidFill>
                <a:srgbClr val="000000"/>
              </a:solidFill>
              <a:latin typeface="Arial"/>
              <a:cs typeface="Arial"/>
            </a:rPr>
            <a:t>yler Messerschmidt, Samantha Bond, Colin Millar, Rebecca Prosser, Emily Gaines, Catherine Caruso, Aaron Strong, Christina Maki, Mac Lee, Corey Lawrence, John Logan, Josh Goldstein, Greg Peterson, Nat Weston, Ishi Buffam, Hap Garritt.</a:t>
          </a:r>
        </a:p>
        <a:p>
          <a:pPr algn="l" rtl="0">
            <a:defRPr sz="1000"/>
          </a:pPr>
          <a:endParaRPr lang="en-US" sz="1000" b="0" i="0" u="none" strike="noStrike" baseline="0">
            <a:solidFill>
              <a:srgbClr val="000000"/>
            </a:solidFill>
            <a:latin typeface="Arial"/>
            <a:cs typeface="Arial"/>
          </a:endParaRPr>
        </a:p>
      </xdr:txBody>
    </xdr:sp>
    <xdr:clientData fLocksWithSheet="0"/>
  </xdr:twoCellAnchor>
  <xdr:twoCellAnchor>
    <xdr:from>
      <xdr:col>1</xdr:col>
      <xdr:colOff>19050</xdr:colOff>
      <xdr:row>113</xdr:row>
      <xdr:rowOff>152400</xdr:rowOff>
    </xdr:from>
    <xdr:to>
      <xdr:col>3</xdr:col>
      <xdr:colOff>2076450</xdr:colOff>
      <xdr:row>124</xdr:row>
      <xdr:rowOff>28575</xdr:rowOff>
    </xdr:to>
    <xdr:sp macro="" textlink="">
      <xdr:nvSpPr>
        <xdr:cNvPr id="1270" name="protocol1">
          <a:extLst>
            <a:ext uri="{FF2B5EF4-FFF2-40B4-BE49-F238E27FC236}">
              <a16:creationId xmlns:a16="http://schemas.microsoft.com/office/drawing/2014/main" id="{901F735E-75B8-4C37-B17B-95222F1A0C8D}"/>
            </a:ext>
          </a:extLst>
        </xdr:cNvPr>
        <xdr:cNvSpPr txBox="1">
          <a:spLocks noChangeArrowheads="1"/>
        </xdr:cNvSpPr>
      </xdr:nvSpPr>
      <xdr:spPr bwMode="auto">
        <a:xfrm>
          <a:off x="1762125" y="22974300"/>
          <a:ext cx="7210425" cy="1657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ecosystems.mbl.edu/PIE/data/WAT/data/WAT-VA-Load.csv" TargetMode="External"/><Relationship Id="rId1" Type="http://schemas.openxmlformats.org/officeDocument/2006/relationships/hyperlink" Target="http://ecosystems.mbl.edu/PIE/data/WAT/WAT-VA-Input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10"/>
  <sheetViews>
    <sheetView tabSelected="1" topLeftCell="A55" zoomScale="110" zoomScaleNormal="110" workbookViewId="0">
      <selection activeCell="E64" sqref="E64"/>
    </sheetView>
  </sheetViews>
  <sheetFormatPr defaultColWidth="8.85546875" defaultRowHeight="12.75" x14ac:dyDescent="0.2"/>
  <cols>
    <col min="1" max="1" width="26.140625" style="54" customWidth="1"/>
    <col min="2" max="2" width="46" style="2" bestFit="1" customWidth="1"/>
    <col min="3" max="4" width="31.28515625" style="3" customWidth="1"/>
    <col min="5" max="5" width="27.42578125" customWidth="1"/>
    <col min="6" max="6" width="16.42578125" customWidth="1"/>
    <col min="7" max="7" width="14.85546875" customWidth="1"/>
    <col min="8" max="8" width="8.85546875" customWidth="1"/>
    <col min="9" max="9" width="13.28515625" customWidth="1"/>
  </cols>
  <sheetData>
    <row r="1" spans="1:6" ht="18" x14ac:dyDescent="0.25">
      <c r="A1" s="1" t="s">
        <v>255</v>
      </c>
      <c r="C1" s="56"/>
      <c r="D1" s="57"/>
    </row>
    <row r="2" spans="1:6" x14ac:dyDescent="0.2">
      <c r="A2" s="4" t="s">
        <v>0</v>
      </c>
      <c r="B2" s="88" t="s">
        <v>382</v>
      </c>
    </row>
    <row r="3" spans="1:6" x14ac:dyDescent="0.2">
      <c r="A3" s="66" t="s">
        <v>1</v>
      </c>
      <c r="B3" s="89" t="s">
        <v>381</v>
      </c>
    </row>
    <row r="4" spans="1:6" x14ac:dyDescent="0.2">
      <c r="A4" s="66" t="s">
        <v>227</v>
      </c>
      <c r="B4" s="65">
        <v>2022</v>
      </c>
    </row>
    <row r="5" spans="1:6" x14ac:dyDescent="0.2">
      <c r="A5" s="66" t="s">
        <v>252</v>
      </c>
      <c r="B5" s="92" t="s">
        <v>343</v>
      </c>
      <c r="C5" s="64"/>
    </row>
    <row r="6" spans="1:6" ht="38.25" x14ac:dyDescent="0.2">
      <c r="A6" s="31" t="s">
        <v>2</v>
      </c>
      <c r="B6" s="5" t="s">
        <v>374</v>
      </c>
    </row>
    <row r="7" spans="1:6" x14ac:dyDescent="0.2">
      <c r="A7" s="6"/>
    </row>
    <row r="8" spans="1:6" x14ac:dyDescent="0.2">
      <c r="A8" s="60" t="s">
        <v>205</v>
      </c>
      <c r="B8" s="7" t="s">
        <v>3</v>
      </c>
      <c r="C8" s="7" t="s">
        <v>4</v>
      </c>
      <c r="D8" s="7" t="s">
        <v>5</v>
      </c>
      <c r="E8" s="7" t="s">
        <v>342</v>
      </c>
      <c r="F8" s="7" t="s">
        <v>351</v>
      </c>
    </row>
    <row r="9" spans="1:6" s="63" customFormat="1" x14ac:dyDescent="0.2">
      <c r="A9" s="62" t="s">
        <v>6</v>
      </c>
      <c r="B9" s="9" t="s">
        <v>352</v>
      </c>
      <c r="C9" s="9" t="s">
        <v>360</v>
      </c>
      <c r="D9" s="75"/>
      <c r="E9" s="75"/>
      <c r="F9" s="75"/>
    </row>
    <row r="10" spans="1:6" s="63" customFormat="1" x14ac:dyDescent="0.2">
      <c r="A10" s="62" t="s">
        <v>7</v>
      </c>
      <c r="B10" s="9" t="s">
        <v>353</v>
      </c>
      <c r="C10" s="9" t="s">
        <v>297</v>
      </c>
      <c r="D10" s="75"/>
      <c r="E10" s="75"/>
      <c r="F10" s="75"/>
    </row>
    <row r="11" spans="1:6" s="63" customFormat="1" ht="14.25" customHeight="1" x14ac:dyDescent="0.2">
      <c r="A11" s="62" t="s">
        <v>8</v>
      </c>
      <c r="B11" s="90" t="s">
        <v>354</v>
      </c>
      <c r="C11" s="90" t="s">
        <v>361</v>
      </c>
      <c r="D11" s="74"/>
      <c r="E11" s="74"/>
      <c r="F11" s="74"/>
    </row>
    <row r="12" spans="1:6" s="63" customFormat="1" ht="14.25" customHeight="1" x14ac:dyDescent="0.2">
      <c r="A12" s="62" t="s">
        <v>9</v>
      </c>
      <c r="B12" s="9" t="s">
        <v>355</v>
      </c>
      <c r="C12" s="9" t="s">
        <v>362</v>
      </c>
      <c r="D12" s="74"/>
      <c r="E12" s="74"/>
      <c r="F12" s="74"/>
    </row>
    <row r="13" spans="1:6" s="63" customFormat="1" ht="14.25" customHeight="1" x14ac:dyDescent="0.2">
      <c r="A13" s="62" t="s">
        <v>10</v>
      </c>
      <c r="B13" s="90" t="s">
        <v>356</v>
      </c>
      <c r="C13" s="90" t="s">
        <v>363</v>
      </c>
      <c r="D13" s="74"/>
      <c r="E13" s="74"/>
      <c r="F13" s="74"/>
    </row>
    <row r="14" spans="1:6" s="63" customFormat="1" ht="14.25" customHeight="1" x14ac:dyDescent="0.2">
      <c r="A14" s="62" t="s">
        <v>11</v>
      </c>
      <c r="B14" s="9" t="s">
        <v>357</v>
      </c>
      <c r="C14" s="9" t="s">
        <v>364</v>
      </c>
      <c r="D14" s="74"/>
      <c r="E14" s="74"/>
      <c r="F14" s="74"/>
    </row>
    <row r="15" spans="1:6" s="63" customFormat="1" x14ac:dyDescent="0.2">
      <c r="A15" s="62" t="s">
        <v>12</v>
      </c>
      <c r="B15" s="9" t="s">
        <v>358</v>
      </c>
      <c r="C15" s="9" t="s">
        <v>365</v>
      </c>
      <c r="D15" s="75"/>
      <c r="E15" s="75"/>
      <c r="F15" s="75"/>
    </row>
    <row r="16" spans="1:6" s="63" customFormat="1" x14ac:dyDescent="0.2">
      <c r="A16" s="62" t="s">
        <v>13</v>
      </c>
      <c r="B16" s="9" t="s">
        <v>359</v>
      </c>
      <c r="C16" s="9" t="s">
        <v>366</v>
      </c>
      <c r="D16" s="76"/>
      <c r="E16" s="76"/>
      <c r="F16" s="76"/>
    </row>
    <row r="17" spans="1:6" s="63" customFormat="1" x14ac:dyDescent="0.2">
      <c r="A17" s="62" t="s">
        <v>14</v>
      </c>
      <c r="B17" s="9" t="s">
        <v>309</v>
      </c>
      <c r="C17" s="9" t="s">
        <v>309</v>
      </c>
      <c r="D17" s="77"/>
      <c r="E17" s="75"/>
      <c r="F17" s="75"/>
    </row>
    <row r="18" spans="1:6" x14ac:dyDescent="0.2">
      <c r="A18" s="10"/>
      <c r="B18" s="11"/>
      <c r="C18" s="12"/>
    </row>
    <row r="19" spans="1:6" x14ac:dyDescent="0.2">
      <c r="A19" s="10"/>
    </row>
    <row r="20" spans="1:6" ht="89.25" x14ac:dyDescent="0.2">
      <c r="A20" s="13" t="s">
        <v>15</v>
      </c>
      <c r="B20" s="91" t="s">
        <v>385</v>
      </c>
    </row>
    <row r="21" spans="1:6" x14ac:dyDescent="0.2">
      <c r="A21" s="14"/>
    </row>
    <row r="22" spans="1:6" x14ac:dyDescent="0.2">
      <c r="A22" s="22" t="s">
        <v>16</v>
      </c>
      <c r="B22" s="15"/>
    </row>
    <row r="23" spans="1:6" x14ac:dyDescent="0.2">
      <c r="A23" s="67" t="s">
        <v>253</v>
      </c>
      <c r="B23" s="92" t="s">
        <v>372</v>
      </c>
      <c r="C23" s="68"/>
    </row>
    <row r="24" spans="1:6" x14ac:dyDescent="0.2">
      <c r="A24" s="16" t="s">
        <v>17</v>
      </c>
      <c r="B24" s="88" t="s">
        <v>384</v>
      </c>
    </row>
    <row r="25" spans="1:6" x14ac:dyDescent="0.2">
      <c r="A25" s="17" t="s">
        <v>18</v>
      </c>
      <c r="B25" s="18">
        <v>34217</v>
      </c>
    </row>
    <row r="26" spans="1:6" x14ac:dyDescent="0.2">
      <c r="A26" s="17" t="s">
        <v>19</v>
      </c>
      <c r="B26" s="18">
        <v>43373</v>
      </c>
    </row>
    <row r="27" spans="1:6" x14ac:dyDescent="0.2">
      <c r="A27" s="19" t="s">
        <v>20</v>
      </c>
      <c r="B27" s="5">
        <v>50</v>
      </c>
    </row>
    <row r="28" spans="1:6" x14ac:dyDescent="0.2">
      <c r="A28" s="19" t="s">
        <v>21</v>
      </c>
      <c r="B28" s="5" t="s">
        <v>298</v>
      </c>
    </row>
    <row r="29" spans="1:6" x14ac:dyDescent="0.2">
      <c r="A29" s="19" t="s">
        <v>22</v>
      </c>
      <c r="B29" s="5" t="s">
        <v>308</v>
      </c>
    </row>
    <row r="30" spans="1:6" ht="89.25" x14ac:dyDescent="0.2">
      <c r="A30" s="8" t="s">
        <v>23</v>
      </c>
      <c r="B30" s="5" t="s">
        <v>299</v>
      </c>
    </row>
    <row r="31" spans="1:6" ht="63.75" x14ac:dyDescent="0.2">
      <c r="A31" s="8" t="s">
        <v>24</v>
      </c>
      <c r="B31" s="5" t="s">
        <v>300</v>
      </c>
    </row>
    <row r="32" spans="1:6" ht="25.5" x14ac:dyDescent="0.2">
      <c r="A32" s="19" t="s">
        <v>25</v>
      </c>
      <c r="B32" s="5" t="s">
        <v>346</v>
      </c>
    </row>
    <row r="33" spans="1:4" x14ac:dyDescent="0.2">
      <c r="A33" s="20"/>
      <c r="B33" s="5" t="s">
        <v>347</v>
      </c>
    </row>
    <row r="34" spans="1:4" ht="63.75" x14ac:dyDescent="0.2">
      <c r="A34" s="20"/>
      <c r="B34" s="88" t="s">
        <v>373</v>
      </c>
    </row>
    <row r="35" spans="1:4" ht="63.75" x14ac:dyDescent="0.2">
      <c r="A35" s="20"/>
      <c r="B35" s="95" t="s">
        <v>375</v>
      </c>
    </row>
    <row r="36" spans="1:4" ht="63.75" x14ac:dyDescent="0.2">
      <c r="A36" s="20"/>
      <c r="B36" s="95" t="s">
        <v>383</v>
      </c>
    </row>
    <row r="37" spans="1:4" x14ac:dyDescent="0.2">
      <c r="A37" s="20"/>
      <c r="B37" s="94"/>
    </row>
    <row r="38" spans="1:4" x14ac:dyDescent="0.2">
      <c r="A38" s="21"/>
    </row>
    <row r="39" spans="1:4" x14ac:dyDescent="0.2">
      <c r="A39" s="22" t="s">
        <v>26</v>
      </c>
      <c r="B39" s="96" t="s">
        <v>376</v>
      </c>
      <c r="C39" s="97" t="s">
        <v>377</v>
      </c>
      <c r="D39" s="61" t="s">
        <v>226</v>
      </c>
    </row>
    <row r="40" spans="1:4" ht="25.5" x14ac:dyDescent="0.2">
      <c r="A40" s="8" t="s">
        <v>27</v>
      </c>
      <c r="B40" s="91" t="s">
        <v>378</v>
      </c>
      <c r="C40" s="91" t="s">
        <v>379</v>
      </c>
      <c r="D40" s="23"/>
    </row>
    <row r="41" spans="1:4" x14ac:dyDescent="0.2">
      <c r="A41" s="24" t="s">
        <v>28</v>
      </c>
      <c r="C41" s="2"/>
      <c r="D41" s="2"/>
    </row>
    <row r="42" spans="1:4" x14ac:dyDescent="0.2">
      <c r="A42" s="25" t="s">
        <v>29</v>
      </c>
      <c r="B42" s="5"/>
      <c r="C42" s="5"/>
      <c r="D42" s="5"/>
    </row>
    <row r="43" spans="1:4" x14ac:dyDescent="0.2">
      <c r="A43" s="25" t="s">
        <v>30</v>
      </c>
      <c r="B43" s="5"/>
      <c r="C43" s="5"/>
      <c r="D43" s="5"/>
    </row>
    <row r="44" spans="1:4" x14ac:dyDescent="0.2">
      <c r="A44" s="25" t="s">
        <v>31</v>
      </c>
      <c r="B44" s="5"/>
      <c r="C44" s="5"/>
      <c r="D44" s="5"/>
    </row>
    <row r="45" spans="1:4" x14ac:dyDescent="0.2">
      <c r="A45" s="25" t="s">
        <v>32</v>
      </c>
      <c r="B45" s="5"/>
      <c r="C45" s="5"/>
      <c r="D45" s="5"/>
    </row>
    <row r="46" spans="1:4" x14ac:dyDescent="0.2">
      <c r="A46" s="24" t="s">
        <v>33</v>
      </c>
      <c r="B46" s="26"/>
      <c r="C46" s="26"/>
      <c r="D46" s="26"/>
    </row>
    <row r="47" spans="1:4" x14ac:dyDescent="0.2">
      <c r="A47" s="8" t="s">
        <v>34</v>
      </c>
      <c r="B47" s="5">
        <v>42.677701999999996</v>
      </c>
      <c r="C47" s="5">
        <v>42.750140999999999</v>
      </c>
      <c r="D47" s="5"/>
    </row>
    <row r="48" spans="1:4" x14ac:dyDescent="0.2">
      <c r="A48" s="8" t="s">
        <v>35</v>
      </c>
      <c r="B48" s="5">
        <v>-70.837844000000004</v>
      </c>
      <c r="C48" s="5">
        <v>-70.929029</v>
      </c>
      <c r="D48" s="5"/>
    </row>
    <row r="49" spans="1:4" x14ac:dyDescent="0.2">
      <c r="A49" s="8" t="s">
        <v>251</v>
      </c>
      <c r="B49" s="5"/>
      <c r="C49" s="5"/>
      <c r="D49" s="5"/>
    </row>
    <row r="50" spans="1:4" x14ac:dyDescent="0.2">
      <c r="A50" s="55"/>
      <c r="B50" s="30"/>
      <c r="C50" s="30"/>
      <c r="D50" s="30"/>
    </row>
    <row r="51" spans="1:4" x14ac:dyDescent="0.2">
      <c r="A51" s="55"/>
      <c r="B51" s="30"/>
      <c r="C51" s="12"/>
    </row>
    <row r="52" spans="1:4" x14ac:dyDescent="0.2">
      <c r="A52" s="79" t="s">
        <v>206</v>
      </c>
      <c r="B52" s="30"/>
      <c r="C52" s="12"/>
    </row>
    <row r="53" spans="1:4" x14ac:dyDescent="0.2">
      <c r="A53" s="70" t="s">
        <v>344</v>
      </c>
      <c r="B53" s="5"/>
    </row>
    <row r="54" spans="1:4" x14ac:dyDescent="0.2">
      <c r="A54" s="70" t="s">
        <v>207</v>
      </c>
      <c r="B54" s="5"/>
      <c r="C54" s="3" t="s">
        <v>345</v>
      </c>
    </row>
    <row r="55" spans="1:4" x14ac:dyDescent="0.2">
      <c r="A55" s="10"/>
    </row>
    <row r="56" spans="1:4" x14ac:dyDescent="0.2">
      <c r="A56" s="27" t="s">
        <v>254</v>
      </c>
    </row>
    <row r="57" spans="1:4" ht="38.25" x14ac:dyDescent="0.2">
      <c r="A57" s="69" t="s">
        <v>36</v>
      </c>
      <c r="B57" s="5" t="s">
        <v>348</v>
      </c>
    </row>
    <row r="58" spans="1:4" x14ac:dyDescent="0.2">
      <c r="A58" s="28" t="s">
        <v>37</v>
      </c>
      <c r="B58" s="5"/>
    </row>
    <row r="59" spans="1:4" x14ac:dyDescent="0.2">
      <c r="A59" s="29"/>
      <c r="B59" s="30"/>
    </row>
    <row r="60" spans="1:4" x14ac:dyDescent="0.2">
      <c r="A60" s="31" t="s">
        <v>38</v>
      </c>
    </row>
    <row r="61" spans="1:4" s="34" customFormat="1" x14ac:dyDescent="0.2">
      <c r="A61" s="32"/>
      <c r="B61" s="33"/>
    </row>
    <row r="62" spans="1:4" s="34" customFormat="1" x14ac:dyDescent="0.2">
      <c r="A62" s="32"/>
      <c r="B62" s="33"/>
    </row>
    <row r="63" spans="1:4" s="34" customFormat="1" x14ac:dyDescent="0.2">
      <c r="A63" s="32"/>
      <c r="B63" s="33"/>
    </row>
    <row r="64" spans="1:4" s="34" customFormat="1" x14ac:dyDescent="0.2">
      <c r="A64" s="32"/>
      <c r="B64" s="33"/>
    </row>
    <row r="65" spans="1:2" s="34" customFormat="1" ht="15.75" x14ac:dyDescent="0.25">
      <c r="A65" s="32"/>
      <c r="B65" s="35"/>
    </row>
    <row r="66" spans="1:2" s="34" customFormat="1" ht="15.75" x14ac:dyDescent="0.25">
      <c r="A66" s="32"/>
      <c r="B66" s="35"/>
    </row>
    <row r="67" spans="1:2" s="34" customFormat="1" ht="15.75" x14ac:dyDescent="0.25">
      <c r="A67" s="32"/>
      <c r="B67" s="35"/>
    </row>
    <row r="68" spans="1:2" ht="15.75" x14ac:dyDescent="0.25">
      <c r="A68" s="13" t="s">
        <v>39</v>
      </c>
      <c r="B68" s="36"/>
    </row>
    <row r="69" spans="1:2" s="34" customFormat="1" x14ac:dyDescent="0.2"/>
    <row r="70" spans="1:2" s="34" customFormat="1" x14ac:dyDescent="0.2">
      <c r="A70" s="32"/>
      <c r="B70" s="38"/>
    </row>
    <row r="71" spans="1:2" s="34" customFormat="1" x14ac:dyDescent="0.2">
      <c r="A71" s="32"/>
      <c r="B71" s="37"/>
    </row>
    <row r="72" spans="1:2" s="34" customFormat="1" x14ac:dyDescent="0.2">
      <c r="A72" s="32"/>
      <c r="B72" s="37"/>
    </row>
    <row r="73" spans="1:2" s="34" customFormat="1" x14ac:dyDescent="0.2">
      <c r="A73" s="32"/>
    </row>
    <row r="74" spans="1:2" s="34" customFormat="1" x14ac:dyDescent="0.2">
      <c r="A74" s="32"/>
      <c r="B74" s="37"/>
    </row>
    <row r="75" spans="1:2" s="34" customFormat="1" x14ac:dyDescent="0.2">
      <c r="A75" s="32"/>
      <c r="B75" s="37"/>
    </row>
    <row r="76" spans="1:2" s="40" customFormat="1" x14ac:dyDescent="0.2">
      <c r="A76" s="39"/>
      <c r="B76" s="37"/>
    </row>
    <row r="77" spans="1:2" s="34" customFormat="1" x14ac:dyDescent="0.2">
      <c r="A77" s="32"/>
      <c r="B77" s="37"/>
    </row>
    <row r="78" spans="1:2" s="34" customFormat="1" x14ac:dyDescent="0.2">
      <c r="A78" s="32"/>
      <c r="B78" s="37"/>
    </row>
    <row r="79" spans="1:2" s="34" customFormat="1" x14ac:dyDescent="0.2">
      <c r="A79" s="32"/>
      <c r="B79" s="37"/>
    </row>
    <row r="80" spans="1:2" s="34" customFormat="1" x14ac:dyDescent="0.2">
      <c r="A80" s="32"/>
      <c r="B80" s="37"/>
    </row>
    <row r="81" spans="1:10" s="34" customFormat="1" x14ac:dyDescent="0.2">
      <c r="A81" s="32"/>
      <c r="B81" s="37"/>
    </row>
    <row r="82" spans="1:10" s="34" customFormat="1" x14ac:dyDescent="0.2">
      <c r="A82" s="32"/>
      <c r="B82" s="37"/>
    </row>
    <row r="83" spans="1:10" s="34" customFormat="1" x14ac:dyDescent="0.2">
      <c r="A83" s="32"/>
      <c r="B83" s="37"/>
    </row>
    <row r="84" spans="1:10" s="34" customFormat="1" x14ac:dyDescent="0.2">
      <c r="A84" s="32"/>
      <c r="B84" s="37"/>
    </row>
    <row r="85" spans="1:10" s="34" customFormat="1" x14ac:dyDescent="0.2">
      <c r="A85" s="32"/>
      <c r="B85" s="37"/>
    </row>
    <row r="86" spans="1:10" s="34" customFormat="1" x14ac:dyDescent="0.2">
      <c r="A86" s="32"/>
      <c r="B86" s="37"/>
    </row>
    <row r="87" spans="1:10" s="34" customFormat="1" x14ac:dyDescent="0.2">
      <c r="A87" s="32"/>
      <c r="B87" s="37"/>
    </row>
    <row r="88" spans="1:10" s="34" customFormat="1" x14ac:dyDescent="0.2">
      <c r="A88" s="32"/>
      <c r="B88" s="37"/>
    </row>
    <row r="89" spans="1:10" s="34" customFormat="1" x14ac:dyDescent="0.2">
      <c r="A89" s="32"/>
      <c r="B89" s="37"/>
    </row>
    <row r="90" spans="1:10" s="34" customFormat="1" x14ac:dyDescent="0.2">
      <c r="A90" s="32"/>
      <c r="B90" s="37"/>
    </row>
    <row r="91" spans="1:10" s="34" customFormat="1" x14ac:dyDescent="0.2">
      <c r="A91" s="32"/>
      <c r="B91" s="37"/>
    </row>
    <row r="92" spans="1:10" s="34" customFormat="1" x14ac:dyDescent="0.2">
      <c r="A92" s="32"/>
      <c r="B92" s="37"/>
    </row>
    <row r="93" spans="1:10" s="34" customFormat="1" x14ac:dyDescent="0.2">
      <c r="A93" s="32"/>
      <c r="B93" s="41"/>
    </row>
    <row r="94" spans="1:10" s="34" customFormat="1" x14ac:dyDescent="0.2">
      <c r="A94" s="32"/>
      <c r="B94" s="41"/>
    </row>
    <row r="95" spans="1:10" s="34" customFormat="1" x14ac:dyDescent="0.2">
      <c r="A95" s="32"/>
      <c r="B95" s="41"/>
    </row>
    <row r="96" spans="1:10" s="43" customFormat="1" x14ac:dyDescent="0.2">
      <c r="A96" s="32"/>
      <c r="B96" s="41"/>
      <c r="C96" s="34"/>
      <c r="D96" s="34"/>
      <c r="E96" s="34"/>
      <c r="F96" s="34"/>
      <c r="G96" s="34"/>
      <c r="H96" s="34"/>
      <c r="I96" s="34"/>
      <c r="J96" s="42"/>
    </row>
    <row r="97" spans="1:3" s="34" customFormat="1" x14ac:dyDescent="0.2">
      <c r="A97" s="32"/>
      <c r="B97" s="41"/>
    </row>
    <row r="98" spans="1:3" s="34" customFormat="1" x14ac:dyDescent="0.2">
      <c r="A98" s="32"/>
      <c r="B98" s="33"/>
    </row>
    <row r="99" spans="1:3" s="34" customFormat="1" x14ac:dyDescent="0.2">
      <c r="A99" s="32"/>
      <c r="B99" s="33"/>
    </row>
    <row r="100" spans="1:3" s="34" customFormat="1" x14ac:dyDescent="0.2">
      <c r="A100" s="32"/>
      <c r="B100" s="33"/>
    </row>
    <row r="101" spans="1:3" s="34" customFormat="1" x14ac:dyDescent="0.2">
      <c r="A101" s="32"/>
      <c r="B101" s="33"/>
    </row>
    <row r="102" spans="1:3" s="34" customFormat="1" x14ac:dyDescent="0.2">
      <c r="A102" s="32"/>
      <c r="B102" s="33"/>
    </row>
    <row r="103" spans="1:3" s="34" customFormat="1" x14ac:dyDescent="0.2">
      <c r="A103" s="32"/>
      <c r="B103" s="33"/>
    </row>
    <row r="104" spans="1:3" s="34" customFormat="1" x14ac:dyDescent="0.2">
      <c r="A104" s="32"/>
      <c r="B104" s="33"/>
    </row>
    <row r="105" spans="1:3" s="34" customFormat="1" x14ac:dyDescent="0.2">
      <c r="A105" s="32"/>
      <c r="B105" s="33"/>
    </row>
    <row r="106" spans="1:3" s="34" customFormat="1" x14ac:dyDescent="0.2">
      <c r="A106" s="32"/>
      <c r="B106" s="33"/>
    </row>
    <row r="107" spans="1:3" s="34" customFormat="1" x14ac:dyDescent="0.2">
      <c r="A107" s="32"/>
      <c r="B107" s="33"/>
    </row>
    <row r="108" spans="1:3" s="34" customFormat="1" x14ac:dyDescent="0.2">
      <c r="A108" s="32"/>
      <c r="B108" s="33"/>
    </row>
    <row r="109" spans="1:3" s="34" customFormat="1" x14ac:dyDescent="0.2">
      <c r="A109" s="32"/>
      <c r="B109" s="44"/>
    </row>
    <row r="110" spans="1:3" s="34" customFormat="1" ht="13.5" thickBot="1" x14ac:dyDescent="0.25">
      <c r="A110" s="32"/>
      <c r="B110" s="33"/>
    </row>
    <row r="111" spans="1:3" s="34" customFormat="1" ht="13.5" thickBot="1" x14ac:dyDescent="0.25">
      <c r="A111" s="80" t="s">
        <v>250</v>
      </c>
      <c r="B111" s="81"/>
    </row>
    <row r="112" spans="1:3" s="34" customFormat="1" x14ac:dyDescent="0.2">
      <c r="A112" s="82" t="s">
        <v>349</v>
      </c>
      <c r="B112" s="83"/>
      <c r="C112" s="84"/>
    </row>
    <row r="113" spans="1:14" s="34" customFormat="1" x14ac:dyDescent="0.2">
      <c r="A113" s="85" t="s">
        <v>247</v>
      </c>
      <c r="B113" s="86"/>
      <c r="C113" s="87"/>
    </row>
    <row r="114" spans="1:14" s="34" customFormat="1" x14ac:dyDescent="0.2">
      <c r="A114" s="58" t="s">
        <v>248</v>
      </c>
      <c r="B114" s="2"/>
    </row>
    <row r="115" spans="1:14" s="34" customFormat="1" x14ac:dyDescent="0.2">
      <c r="A115" s="59" t="s">
        <v>249</v>
      </c>
      <c r="B115" s="2"/>
    </row>
    <row r="116" spans="1:14" s="34" customFormat="1" x14ac:dyDescent="0.2">
      <c r="A116" s="58"/>
      <c r="B116" s="2"/>
    </row>
    <row r="117" spans="1:14" s="34" customFormat="1" x14ac:dyDescent="0.2">
      <c r="A117" s="58"/>
      <c r="B117" s="2"/>
    </row>
    <row r="118" spans="1:14" s="34" customFormat="1" x14ac:dyDescent="0.2">
      <c r="A118" s="58"/>
      <c r="B118" s="2"/>
    </row>
    <row r="119" spans="1:14" s="34" customFormat="1" x14ac:dyDescent="0.2">
      <c r="A119" s="32"/>
      <c r="B119" s="2"/>
    </row>
    <row r="120" spans="1:14" s="34" customFormat="1" x14ac:dyDescent="0.2">
      <c r="A120" s="32"/>
      <c r="B120" s="2"/>
    </row>
    <row r="121" spans="1:14" s="34" customFormat="1" x14ac:dyDescent="0.2">
      <c r="A121" s="32"/>
      <c r="B121" s="2"/>
    </row>
    <row r="122" spans="1:14" x14ac:dyDescent="0.2">
      <c r="A122" s="32"/>
      <c r="C122" s="55"/>
      <c r="D122" s="30"/>
    </row>
    <row r="123" spans="1:14" x14ac:dyDescent="0.2">
      <c r="A123" s="32"/>
      <c r="C123" s="55"/>
      <c r="D123" s="30"/>
    </row>
    <row r="124" spans="1:14" x14ac:dyDescent="0.2">
      <c r="A124" s="32"/>
      <c r="C124" s="55"/>
      <c r="D124" s="30"/>
    </row>
    <row r="125" spans="1:14" x14ac:dyDescent="0.2">
      <c r="A125" s="32"/>
      <c r="C125" s="55"/>
      <c r="D125" s="30"/>
    </row>
    <row r="126" spans="1:14" x14ac:dyDescent="0.2">
      <c r="A126" s="45" t="s">
        <v>41</v>
      </c>
    </row>
    <row r="127" spans="1:14" ht="38.25" x14ac:dyDescent="0.2">
      <c r="A127" s="46" t="s">
        <v>42</v>
      </c>
      <c r="B127" s="46" t="s">
        <v>43</v>
      </c>
      <c r="C127" s="47" t="s">
        <v>44</v>
      </c>
      <c r="D127" s="46" t="s">
        <v>45</v>
      </c>
      <c r="E127" s="46" t="s">
        <v>350</v>
      </c>
      <c r="F127" s="71" t="s">
        <v>46</v>
      </c>
      <c r="G127" s="46" t="s">
        <v>47</v>
      </c>
      <c r="H127" s="46" t="s">
        <v>48</v>
      </c>
      <c r="I127" s="46" t="s">
        <v>49</v>
      </c>
      <c r="L127" s="48" t="s">
        <v>50</v>
      </c>
    </row>
    <row r="128" spans="1:14" x14ac:dyDescent="0.2">
      <c r="A128" s="49" t="s">
        <v>256</v>
      </c>
      <c r="B128" s="50" t="s">
        <v>301</v>
      </c>
      <c r="C128" s="50"/>
      <c r="D128" s="50" t="s">
        <v>59</v>
      </c>
      <c r="E128" s="50"/>
      <c r="F128" s="72"/>
      <c r="G128" s="50"/>
      <c r="H128" s="50"/>
      <c r="I128" s="50"/>
      <c r="L128" s="51" t="s">
        <v>51</v>
      </c>
      <c r="M128" s="51" t="s">
        <v>46</v>
      </c>
      <c r="N128" s="51" t="s">
        <v>52</v>
      </c>
    </row>
    <row r="129" spans="1:14" x14ac:dyDescent="0.2">
      <c r="A129" s="78" t="s">
        <v>257</v>
      </c>
      <c r="B129" s="50" t="s">
        <v>302</v>
      </c>
      <c r="C129" s="50"/>
      <c r="D129" s="50" t="s">
        <v>53</v>
      </c>
      <c r="E129" s="50"/>
      <c r="F129" s="72"/>
      <c r="G129" s="104" t="s">
        <v>380</v>
      </c>
      <c r="H129" s="50"/>
      <c r="I129" s="50"/>
      <c r="L129" t="s">
        <v>40</v>
      </c>
      <c r="M129" s="73"/>
    </row>
    <row r="130" spans="1:14" x14ac:dyDescent="0.2">
      <c r="A130" s="78" t="s">
        <v>258</v>
      </c>
      <c r="B130" s="50" t="s">
        <v>303</v>
      </c>
      <c r="C130" s="50"/>
      <c r="D130" s="50" t="s">
        <v>53</v>
      </c>
      <c r="E130" s="50"/>
      <c r="F130" s="72"/>
      <c r="G130" s="104" t="s">
        <v>380</v>
      </c>
      <c r="H130" s="50"/>
      <c r="I130" s="50"/>
      <c r="L130" t="s">
        <v>53</v>
      </c>
      <c r="M130" t="s">
        <v>54</v>
      </c>
      <c r="N130" t="s">
        <v>228</v>
      </c>
    </row>
    <row r="131" spans="1:14" x14ac:dyDescent="0.2">
      <c r="A131" s="78" t="s">
        <v>259</v>
      </c>
      <c r="B131" s="50" t="s">
        <v>304</v>
      </c>
      <c r="C131" s="93" t="s">
        <v>179</v>
      </c>
      <c r="D131" s="50" t="s">
        <v>65</v>
      </c>
      <c r="E131" s="50"/>
      <c r="F131" s="72" t="s">
        <v>63</v>
      </c>
      <c r="G131" s="50"/>
      <c r="H131" s="50"/>
      <c r="I131" s="50"/>
      <c r="L131" t="s">
        <v>56</v>
      </c>
      <c r="M131" t="s">
        <v>57</v>
      </c>
      <c r="N131" t="s">
        <v>55</v>
      </c>
    </row>
    <row r="132" spans="1:14" x14ac:dyDescent="0.2">
      <c r="A132" s="78" t="s">
        <v>260</v>
      </c>
      <c r="B132" s="50" t="s">
        <v>305</v>
      </c>
      <c r="C132" s="50"/>
      <c r="D132" s="50" t="s">
        <v>59</v>
      </c>
      <c r="E132" s="50"/>
      <c r="F132" s="72"/>
      <c r="G132" s="50"/>
      <c r="H132" s="50"/>
      <c r="I132" s="50"/>
      <c r="L132" t="s">
        <v>59</v>
      </c>
      <c r="M132" t="s">
        <v>60</v>
      </c>
      <c r="N132" t="s">
        <v>58</v>
      </c>
    </row>
    <row r="133" spans="1:14" x14ac:dyDescent="0.2">
      <c r="A133" s="78" t="s">
        <v>261</v>
      </c>
      <c r="B133" s="50" t="s">
        <v>306</v>
      </c>
      <c r="C133" s="50" t="s">
        <v>367</v>
      </c>
      <c r="D133" s="50" t="s">
        <v>65</v>
      </c>
      <c r="E133" s="50"/>
      <c r="F133" s="72" t="s">
        <v>60</v>
      </c>
      <c r="G133" s="50"/>
      <c r="H133" s="50"/>
      <c r="I133" s="50"/>
      <c r="L133" t="s">
        <v>62</v>
      </c>
      <c r="M133" t="s">
        <v>63</v>
      </c>
      <c r="N133" t="s">
        <v>61</v>
      </c>
    </row>
    <row r="134" spans="1:14" x14ac:dyDescent="0.2">
      <c r="A134" s="78" t="s">
        <v>262</v>
      </c>
      <c r="B134" s="50" t="s">
        <v>307</v>
      </c>
      <c r="C134" s="50" t="s">
        <v>368</v>
      </c>
      <c r="D134" s="50" t="s">
        <v>65</v>
      </c>
      <c r="E134" s="50"/>
      <c r="F134" s="72" t="s">
        <v>60</v>
      </c>
      <c r="G134" s="50"/>
      <c r="H134" s="50"/>
      <c r="I134" s="50"/>
      <c r="L134" t="s">
        <v>65</v>
      </c>
      <c r="N134" t="s">
        <v>64</v>
      </c>
    </row>
    <row r="135" spans="1:14" x14ac:dyDescent="0.2">
      <c r="A135" s="78" t="s">
        <v>263</v>
      </c>
      <c r="B135" s="50" t="s">
        <v>310</v>
      </c>
      <c r="C135" s="50" t="s">
        <v>369</v>
      </c>
      <c r="D135" s="50" t="s">
        <v>65</v>
      </c>
      <c r="E135" s="50"/>
      <c r="F135" s="72" t="s">
        <v>60</v>
      </c>
      <c r="G135" s="50"/>
      <c r="H135" s="50"/>
      <c r="I135" s="50"/>
      <c r="N135" t="s">
        <v>66</v>
      </c>
    </row>
    <row r="136" spans="1:14" x14ac:dyDescent="0.2">
      <c r="A136" s="78" t="s">
        <v>264</v>
      </c>
      <c r="B136" s="50" t="s">
        <v>311</v>
      </c>
      <c r="C136" s="50" t="s">
        <v>370</v>
      </c>
      <c r="D136" s="50" t="s">
        <v>65</v>
      </c>
      <c r="E136" s="50"/>
      <c r="F136" s="72" t="s">
        <v>60</v>
      </c>
      <c r="G136" s="50"/>
      <c r="H136" s="50"/>
      <c r="I136" s="50"/>
      <c r="N136" t="s">
        <v>67</v>
      </c>
    </row>
    <row r="137" spans="1:14" x14ac:dyDescent="0.2">
      <c r="A137" s="78" t="s">
        <v>265</v>
      </c>
      <c r="B137" s="50" t="s">
        <v>312</v>
      </c>
      <c r="C137" s="50" t="s">
        <v>369</v>
      </c>
      <c r="D137" s="50" t="s">
        <v>65</v>
      </c>
      <c r="E137" s="50"/>
      <c r="F137" s="72" t="s">
        <v>60</v>
      </c>
      <c r="G137" s="50"/>
      <c r="H137" s="50"/>
      <c r="I137" s="50"/>
      <c r="N137" t="s">
        <v>68</v>
      </c>
    </row>
    <row r="138" spans="1:14" x14ac:dyDescent="0.2">
      <c r="A138" s="78" t="s">
        <v>266</v>
      </c>
      <c r="B138" s="50" t="s">
        <v>313</v>
      </c>
      <c r="C138" s="50" t="s">
        <v>370</v>
      </c>
      <c r="D138" s="50" t="s">
        <v>65</v>
      </c>
      <c r="E138" s="50"/>
      <c r="F138" s="72" t="s">
        <v>60</v>
      </c>
      <c r="G138" s="50"/>
      <c r="H138" s="50"/>
      <c r="I138" s="50"/>
      <c r="N138" t="s">
        <v>229</v>
      </c>
    </row>
    <row r="139" spans="1:14" x14ac:dyDescent="0.2">
      <c r="A139" s="78" t="s">
        <v>267</v>
      </c>
      <c r="B139" s="50" t="s">
        <v>314</v>
      </c>
      <c r="C139" s="50" t="s">
        <v>369</v>
      </c>
      <c r="D139" s="50" t="s">
        <v>65</v>
      </c>
      <c r="E139" s="50"/>
      <c r="F139" s="72" t="s">
        <v>60</v>
      </c>
      <c r="G139" s="50"/>
      <c r="H139" s="50"/>
      <c r="I139" s="50"/>
      <c r="N139" t="s">
        <v>69</v>
      </c>
    </row>
    <row r="140" spans="1:14" x14ac:dyDescent="0.2">
      <c r="A140" s="78" t="s">
        <v>268</v>
      </c>
      <c r="B140" s="50" t="s">
        <v>315</v>
      </c>
      <c r="C140" s="50" t="s">
        <v>370</v>
      </c>
      <c r="D140" s="50" t="s">
        <v>65</v>
      </c>
      <c r="E140" s="50"/>
      <c r="F140" s="72" t="s">
        <v>60</v>
      </c>
      <c r="G140" s="50"/>
      <c r="H140" s="50"/>
      <c r="I140" s="50"/>
      <c r="N140" t="s">
        <v>70</v>
      </c>
    </row>
    <row r="141" spans="1:14" x14ac:dyDescent="0.2">
      <c r="A141" s="78" t="s">
        <v>269</v>
      </c>
      <c r="B141" s="50" t="s">
        <v>316</v>
      </c>
      <c r="C141" s="50" t="s">
        <v>369</v>
      </c>
      <c r="D141" s="50" t="s">
        <v>65</v>
      </c>
      <c r="E141" s="50"/>
      <c r="F141" s="72" t="s">
        <v>60</v>
      </c>
      <c r="G141" s="50"/>
      <c r="H141" s="50"/>
      <c r="I141" s="50"/>
      <c r="N141" t="s">
        <v>230</v>
      </c>
    </row>
    <row r="142" spans="1:14" x14ac:dyDescent="0.2">
      <c r="A142" s="78" t="s">
        <v>270</v>
      </c>
      <c r="B142" s="50" t="s">
        <v>317</v>
      </c>
      <c r="C142" s="50" t="s">
        <v>370</v>
      </c>
      <c r="D142" s="50" t="s">
        <v>65</v>
      </c>
      <c r="E142" s="50"/>
      <c r="F142" s="72" t="s">
        <v>60</v>
      </c>
      <c r="G142" s="50"/>
      <c r="H142" s="50"/>
      <c r="I142" s="50"/>
      <c r="N142" t="s">
        <v>208</v>
      </c>
    </row>
    <row r="143" spans="1:14" x14ac:dyDescent="0.2">
      <c r="A143" s="78" t="s">
        <v>271</v>
      </c>
      <c r="B143" s="50" t="s">
        <v>318</v>
      </c>
      <c r="C143" s="50" t="s">
        <v>369</v>
      </c>
      <c r="D143" s="50" t="s">
        <v>65</v>
      </c>
      <c r="E143" s="50"/>
      <c r="F143" s="72" t="s">
        <v>60</v>
      </c>
      <c r="G143" s="50"/>
      <c r="H143" s="50"/>
      <c r="I143" s="50"/>
      <c r="N143" t="s">
        <v>231</v>
      </c>
    </row>
    <row r="144" spans="1:14" x14ac:dyDescent="0.2">
      <c r="A144" s="78" t="s">
        <v>272</v>
      </c>
      <c r="B144" s="50" t="s">
        <v>319</v>
      </c>
      <c r="C144" s="50" t="s">
        <v>370</v>
      </c>
      <c r="D144" s="50" t="s">
        <v>65</v>
      </c>
      <c r="E144" s="50"/>
      <c r="F144" s="72" t="s">
        <v>60</v>
      </c>
      <c r="G144" s="50"/>
      <c r="H144" s="50"/>
      <c r="I144" s="50"/>
      <c r="N144" t="s">
        <v>232</v>
      </c>
    </row>
    <row r="145" spans="1:14" x14ac:dyDescent="0.2">
      <c r="A145" s="78" t="s">
        <v>273</v>
      </c>
      <c r="B145" s="50" t="s">
        <v>320</v>
      </c>
      <c r="C145" s="50" t="s">
        <v>369</v>
      </c>
      <c r="D145" s="50" t="s">
        <v>65</v>
      </c>
      <c r="E145" s="50"/>
      <c r="F145" s="72" t="s">
        <v>60</v>
      </c>
      <c r="G145" s="50"/>
      <c r="H145" s="50"/>
      <c r="I145" s="50"/>
      <c r="N145" t="s">
        <v>233</v>
      </c>
    </row>
    <row r="146" spans="1:14" x14ac:dyDescent="0.2">
      <c r="A146" s="78" t="s">
        <v>274</v>
      </c>
      <c r="B146" s="50" t="s">
        <v>321</v>
      </c>
      <c r="C146" s="50" t="s">
        <v>370</v>
      </c>
      <c r="D146" s="50" t="s">
        <v>65</v>
      </c>
      <c r="E146" s="50"/>
      <c r="F146" s="72" t="s">
        <v>60</v>
      </c>
      <c r="G146" s="50"/>
      <c r="H146" s="50"/>
      <c r="I146" s="50"/>
      <c r="N146" t="s">
        <v>234</v>
      </c>
    </row>
    <row r="147" spans="1:14" x14ac:dyDescent="0.2">
      <c r="A147" s="78" t="s">
        <v>275</v>
      </c>
      <c r="B147" s="50" t="s">
        <v>322</v>
      </c>
      <c r="C147" s="50" t="s">
        <v>369</v>
      </c>
      <c r="D147" s="50" t="s">
        <v>65</v>
      </c>
      <c r="E147" s="50"/>
      <c r="F147" s="72" t="s">
        <v>60</v>
      </c>
      <c r="G147" s="50"/>
      <c r="H147" s="50"/>
      <c r="I147" s="50"/>
      <c r="N147" t="s">
        <v>71</v>
      </c>
    </row>
    <row r="148" spans="1:14" x14ac:dyDescent="0.2">
      <c r="A148" s="78" t="s">
        <v>276</v>
      </c>
      <c r="B148" s="50" t="s">
        <v>323</v>
      </c>
      <c r="C148" s="50" t="s">
        <v>370</v>
      </c>
      <c r="D148" s="50" t="s">
        <v>65</v>
      </c>
      <c r="E148" s="50"/>
      <c r="F148" s="72" t="s">
        <v>60</v>
      </c>
      <c r="G148" s="50"/>
      <c r="H148" s="50"/>
      <c r="I148" s="50"/>
      <c r="N148" t="s">
        <v>72</v>
      </c>
    </row>
    <row r="149" spans="1:14" x14ac:dyDescent="0.2">
      <c r="A149" s="78" t="s">
        <v>277</v>
      </c>
      <c r="B149" s="50" t="s">
        <v>324</v>
      </c>
      <c r="C149" s="50" t="s">
        <v>369</v>
      </c>
      <c r="D149" s="50" t="s">
        <v>65</v>
      </c>
      <c r="E149" s="50"/>
      <c r="F149" s="72" t="s">
        <v>60</v>
      </c>
      <c r="G149" s="50"/>
      <c r="H149" s="50"/>
      <c r="I149" s="50"/>
      <c r="N149" t="s">
        <v>73</v>
      </c>
    </row>
    <row r="150" spans="1:14" x14ac:dyDescent="0.2">
      <c r="A150" s="78" t="s">
        <v>278</v>
      </c>
      <c r="B150" s="50" t="s">
        <v>325</v>
      </c>
      <c r="C150" s="50" t="s">
        <v>370</v>
      </c>
      <c r="D150" s="50" t="s">
        <v>65</v>
      </c>
      <c r="E150" s="50"/>
      <c r="F150" s="72" t="s">
        <v>60</v>
      </c>
      <c r="G150" s="50"/>
      <c r="H150" s="50"/>
      <c r="I150" s="50"/>
      <c r="N150" t="s">
        <v>74</v>
      </c>
    </row>
    <row r="151" spans="1:14" x14ac:dyDescent="0.2">
      <c r="A151" s="78" t="s">
        <v>279</v>
      </c>
      <c r="B151" s="50" t="s">
        <v>326</v>
      </c>
      <c r="C151" s="50" t="s">
        <v>369</v>
      </c>
      <c r="D151" s="50" t="s">
        <v>65</v>
      </c>
      <c r="E151" s="50"/>
      <c r="F151" s="72" t="s">
        <v>60</v>
      </c>
      <c r="G151" s="50"/>
      <c r="H151" s="50"/>
      <c r="I151" s="50"/>
      <c r="N151" t="s">
        <v>75</v>
      </c>
    </row>
    <row r="152" spans="1:14" x14ac:dyDescent="0.2">
      <c r="A152" s="78" t="s">
        <v>280</v>
      </c>
      <c r="B152" s="50" t="s">
        <v>327</v>
      </c>
      <c r="C152" s="50" t="s">
        <v>370</v>
      </c>
      <c r="D152" s="50" t="s">
        <v>65</v>
      </c>
      <c r="E152" s="50"/>
      <c r="F152" s="72" t="s">
        <v>60</v>
      </c>
      <c r="G152" s="50"/>
      <c r="H152" s="50"/>
      <c r="I152" s="50"/>
      <c r="N152" t="s">
        <v>76</v>
      </c>
    </row>
    <row r="153" spans="1:14" x14ac:dyDescent="0.2">
      <c r="A153" s="78" t="s">
        <v>281</v>
      </c>
      <c r="B153" s="50" t="s">
        <v>328</v>
      </c>
      <c r="C153" s="50" t="s">
        <v>369</v>
      </c>
      <c r="D153" s="50" t="s">
        <v>65</v>
      </c>
      <c r="E153" s="50"/>
      <c r="F153" s="72" t="s">
        <v>60</v>
      </c>
      <c r="G153" s="50"/>
      <c r="H153" s="50"/>
      <c r="I153" s="50"/>
      <c r="N153" t="s">
        <v>77</v>
      </c>
    </row>
    <row r="154" spans="1:14" x14ac:dyDescent="0.2">
      <c r="A154" s="78" t="s">
        <v>282</v>
      </c>
      <c r="B154" s="50" t="s">
        <v>329</v>
      </c>
      <c r="C154" s="50" t="s">
        <v>370</v>
      </c>
      <c r="D154" s="50" t="s">
        <v>65</v>
      </c>
      <c r="E154" s="50"/>
      <c r="F154" s="72" t="s">
        <v>60</v>
      </c>
      <c r="G154" s="50"/>
      <c r="H154" s="50"/>
      <c r="I154" s="50"/>
      <c r="N154" t="s">
        <v>78</v>
      </c>
    </row>
    <row r="155" spans="1:14" x14ac:dyDescent="0.2">
      <c r="A155" s="78" t="s">
        <v>283</v>
      </c>
      <c r="B155" s="50" t="s">
        <v>330</v>
      </c>
      <c r="C155" s="50" t="s">
        <v>369</v>
      </c>
      <c r="D155" s="50" t="s">
        <v>65</v>
      </c>
      <c r="E155" s="50"/>
      <c r="F155" s="72" t="s">
        <v>60</v>
      </c>
      <c r="G155" s="50"/>
      <c r="H155" s="50"/>
      <c r="I155" s="50"/>
      <c r="N155" t="s">
        <v>79</v>
      </c>
    </row>
    <row r="156" spans="1:14" x14ac:dyDescent="0.2">
      <c r="A156" s="78" t="s">
        <v>284</v>
      </c>
      <c r="B156" s="50" t="s">
        <v>331</v>
      </c>
      <c r="C156" s="50" t="s">
        <v>370</v>
      </c>
      <c r="D156" s="50" t="s">
        <v>65</v>
      </c>
      <c r="E156" s="50"/>
      <c r="F156" s="72" t="s">
        <v>60</v>
      </c>
      <c r="G156" s="50"/>
      <c r="H156" s="50"/>
      <c r="I156" s="50"/>
      <c r="N156" t="s">
        <v>80</v>
      </c>
    </row>
    <row r="157" spans="1:14" x14ac:dyDescent="0.2">
      <c r="A157" s="78" t="s">
        <v>285</v>
      </c>
      <c r="B157" s="50" t="s">
        <v>340</v>
      </c>
      <c r="C157" s="50" t="s">
        <v>369</v>
      </c>
      <c r="D157" s="50" t="s">
        <v>65</v>
      </c>
      <c r="E157" s="50"/>
      <c r="F157" s="72" t="s">
        <v>60</v>
      </c>
      <c r="G157" s="50"/>
      <c r="H157" s="50"/>
      <c r="I157" s="50"/>
      <c r="N157" t="s">
        <v>81</v>
      </c>
    </row>
    <row r="158" spans="1:14" x14ac:dyDescent="0.2">
      <c r="A158" s="78" t="s">
        <v>286</v>
      </c>
      <c r="B158" s="50" t="s">
        <v>341</v>
      </c>
      <c r="C158" s="50" t="s">
        <v>370</v>
      </c>
      <c r="D158" s="50" t="s">
        <v>65</v>
      </c>
      <c r="E158" s="50"/>
      <c r="F158" s="72" t="s">
        <v>60</v>
      </c>
      <c r="G158" s="50"/>
      <c r="H158" s="50"/>
      <c r="I158" s="50"/>
      <c r="N158" t="s">
        <v>82</v>
      </c>
    </row>
    <row r="159" spans="1:14" x14ac:dyDescent="0.2">
      <c r="A159" s="78" t="s">
        <v>287</v>
      </c>
      <c r="B159" s="50" t="s">
        <v>332</v>
      </c>
      <c r="C159" s="50" t="s">
        <v>369</v>
      </c>
      <c r="D159" s="50" t="s">
        <v>65</v>
      </c>
      <c r="E159" s="50"/>
      <c r="F159" s="72" t="s">
        <v>60</v>
      </c>
      <c r="G159" s="50"/>
      <c r="H159" s="50"/>
      <c r="I159" s="50"/>
      <c r="N159" t="s">
        <v>83</v>
      </c>
    </row>
    <row r="160" spans="1:14" x14ac:dyDescent="0.2">
      <c r="A160" s="78" t="s">
        <v>288</v>
      </c>
      <c r="B160" s="50" t="s">
        <v>333</v>
      </c>
      <c r="C160" s="50" t="s">
        <v>370</v>
      </c>
      <c r="D160" s="50" t="s">
        <v>65</v>
      </c>
      <c r="E160" s="50"/>
      <c r="F160" s="72" t="s">
        <v>60</v>
      </c>
      <c r="G160" s="50"/>
      <c r="H160" s="50"/>
      <c r="I160" s="50"/>
      <c r="N160" t="s">
        <v>209</v>
      </c>
    </row>
    <row r="161" spans="1:14" x14ac:dyDescent="0.2">
      <c r="A161" s="78" t="s">
        <v>289</v>
      </c>
      <c r="B161" s="50" t="s">
        <v>334</v>
      </c>
      <c r="C161" s="50" t="s">
        <v>369</v>
      </c>
      <c r="D161" s="50" t="s">
        <v>65</v>
      </c>
      <c r="E161" s="50"/>
      <c r="F161" s="72" t="s">
        <v>60</v>
      </c>
      <c r="G161" s="50"/>
      <c r="H161" s="50"/>
      <c r="I161" s="50"/>
      <c r="N161" t="s">
        <v>84</v>
      </c>
    </row>
    <row r="162" spans="1:14" x14ac:dyDescent="0.2">
      <c r="A162" s="78" t="s">
        <v>290</v>
      </c>
      <c r="B162" s="2" t="s">
        <v>335</v>
      </c>
      <c r="C162" s="50" t="s">
        <v>370</v>
      </c>
      <c r="D162" s="50" t="s">
        <v>65</v>
      </c>
      <c r="E162" s="50"/>
      <c r="F162" s="72" t="s">
        <v>60</v>
      </c>
      <c r="G162" s="50"/>
      <c r="H162" s="50"/>
      <c r="I162" s="50"/>
      <c r="N162" t="s">
        <v>85</v>
      </c>
    </row>
    <row r="163" spans="1:14" ht="25.5" x14ac:dyDescent="0.2">
      <c r="A163" s="78" t="s">
        <v>291</v>
      </c>
      <c r="B163" s="2" t="s">
        <v>336</v>
      </c>
      <c r="C163" s="93" t="s">
        <v>80</v>
      </c>
      <c r="D163" s="50" t="s">
        <v>65</v>
      </c>
      <c r="E163" s="50"/>
      <c r="F163" s="72" t="s">
        <v>60</v>
      </c>
      <c r="G163" s="50"/>
      <c r="H163" s="50"/>
      <c r="I163" s="50"/>
      <c r="N163" t="s">
        <v>86</v>
      </c>
    </row>
    <row r="164" spans="1:14" ht="25.5" x14ac:dyDescent="0.2">
      <c r="A164" s="78" t="s">
        <v>292</v>
      </c>
      <c r="B164" s="2" t="s">
        <v>339</v>
      </c>
      <c r="C164" s="93" t="s">
        <v>80</v>
      </c>
      <c r="D164" s="50" t="s">
        <v>65</v>
      </c>
      <c r="E164" s="50"/>
      <c r="F164" s="72" t="s">
        <v>60</v>
      </c>
      <c r="G164" s="50"/>
      <c r="H164" s="50"/>
      <c r="I164" s="50"/>
      <c r="N164" t="s">
        <v>87</v>
      </c>
    </row>
    <row r="165" spans="1:14" x14ac:dyDescent="0.2">
      <c r="A165" s="78" t="s">
        <v>293</v>
      </c>
      <c r="B165" s="2" t="s">
        <v>337</v>
      </c>
      <c r="C165" s="50" t="s">
        <v>371</v>
      </c>
      <c r="D165" s="50" t="s">
        <v>65</v>
      </c>
      <c r="E165" s="50"/>
      <c r="F165" s="72" t="s">
        <v>60</v>
      </c>
      <c r="G165" s="50"/>
      <c r="H165" s="50"/>
      <c r="I165" s="50"/>
      <c r="N165" t="s">
        <v>88</v>
      </c>
    </row>
    <row r="166" spans="1:14" x14ac:dyDescent="0.2">
      <c r="A166" s="78" t="s">
        <v>294</v>
      </c>
      <c r="B166" s="2" t="s">
        <v>338</v>
      </c>
      <c r="C166" s="50" t="s">
        <v>370</v>
      </c>
      <c r="D166" s="50" t="s">
        <v>65</v>
      </c>
      <c r="E166" s="50"/>
      <c r="F166" s="72" t="s">
        <v>60</v>
      </c>
      <c r="G166" s="50"/>
      <c r="H166" s="50"/>
      <c r="I166" s="50"/>
      <c r="N166" t="s">
        <v>89</v>
      </c>
    </row>
    <row r="167" spans="1:14" x14ac:dyDescent="0.2">
      <c r="A167" s="49"/>
      <c r="B167" s="50"/>
      <c r="C167" s="50"/>
      <c r="D167" s="50"/>
      <c r="E167" s="50"/>
      <c r="F167" s="72"/>
      <c r="G167" s="50"/>
      <c r="H167" s="50"/>
      <c r="I167" s="50"/>
      <c r="N167" t="s">
        <v>235</v>
      </c>
    </row>
    <row r="168" spans="1:14" x14ac:dyDescent="0.2">
      <c r="A168" s="49"/>
      <c r="B168" s="50"/>
      <c r="C168" s="50"/>
      <c r="D168" s="50"/>
      <c r="E168" s="50"/>
      <c r="F168" s="72"/>
      <c r="G168" s="50"/>
      <c r="H168" s="50"/>
      <c r="I168" s="50"/>
      <c r="N168" t="s">
        <v>90</v>
      </c>
    </row>
    <row r="169" spans="1:14" x14ac:dyDescent="0.2">
      <c r="A169" s="49"/>
      <c r="B169" s="50"/>
      <c r="C169" s="50"/>
      <c r="D169" s="50"/>
      <c r="E169" s="50"/>
      <c r="F169" s="72"/>
      <c r="G169" s="50"/>
      <c r="H169" s="50"/>
      <c r="I169" s="50"/>
      <c r="N169" t="s">
        <v>91</v>
      </c>
    </row>
    <row r="170" spans="1:14" x14ac:dyDescent="0.2">
      <c r="A170" s="49"/>
      <c r="B170" s="50"/>
      <c r="C170" s="50"/>
      <c r="D170" s="50"/>
      <c r="E170" s="50"/>
      <c r="F170" s="72"/>
      <c r="G170" s="50"/>
      <c r="H170" s="50"/>
      <c r="I170" s="50"/>
      <c r="N170" t="s">
        <v>210</v>
      </c>
    </row>
    <row r="171" spans="1:14" x14ac:dyDescent="0.2">
      <c r="A171" s="49"/>
      <c r="B171" s="50"/>
      <c r="C171" s="50"/>
      <c r="D171" s="50"/>
      <c r="E171" s="50"/>
      <c r="F171" s="72"/>
      <c r="G171" s="50"/>
      <c r="H171" s="50"/>
      <c r="I171" s="50"/>
      <c r="N171" t="s">
        <v>92</v>
      </c>
    </row>
    <row r="172" spans="1:14" x14ac:dyDescent="0.2">
      <c r="A172" s="49"/>
      <c r="B172" s="50"/>
      <c r="C172" s="50"/>
      <c r="D172" s="50"/>
      <c r="E172" s="50"/>
      <c r="F172" s="72"/>
      <c r="G172" s="50"/>
      <c r="H172" s="50"/>
      <c r="I172" s="50"/>
      <c r="N172" t="s">
        <v>93</v>
      </c>
    </row>
    <row r="173" spans="1:14" x14ac:dyDescent="0.2">
      <c r="A173" s="49"/>
      <c r="B173" s="50"/>
      <c r="C173" s="50"/>
      <c r="D173" s="50"/>
      <c r="E173" s="50"/>
      <c r="F173" s="72"/>
      <c r="G173" s="50"/>
      <c r="H173" s="50"/>
      <c r="I173" s="50"/>
      <c r="N173" t="s">
        <v>94</v>
      </c>
    </row>
    <row r="174" spans="1:14" x14ac:dyDescent="0.2">
      <c r="A174" s="49"/>
      <c r="B174" s="50"/>
      <c r="C174" s="50"/>
      <c r="D174" s="50"/>
      <c r="E174" s="50"/>
      <c r="F174" s="72"/>
      <c r="G174" s="50"/>
      <c r="H174" s="50"/>
      <c r="I174" s="50"/>
      <c r="N174" t="s">
        <v>95</v>
      </c>
    </row>
    <row r="175" spans="1:14" x14ac:dyDescent="0.2">
      <c r="A175" s="49"/>
      <c r="B175" s="50"/>
      <c r="C175" s="50"/>
      <c r="D175" s="50"/>
      <c r="E175" s="50"/>
      <c r="F175" s="72"/>
      <c r="G175" s="50"/>
      <c r="H175" s="50"/>
      <c r="I175" s="50"/>
      <c r="N175" t="s">
        <v>236</v>
      </c>
    </row>
    <row r="176" spans="1:14" x14ac:dyDescent="0.2">
      <c r="A176" s="49"/>
      <c r="B176" s="50"/>
      <c r="C176" s="50"/>
      <c r="D176" s="50"/>
      <c r="E176" s="50"/>
      <c r="F176" s="72"/>
      <c r="G176" s="50"/>
      <c r="H176" s="50"/>
      <c r="I176" s="50"/>
      <c r="N176" t="s">
        <v>96</v>
      </c>
    </row>
    <row r="177" spans="1:14" x14ac:dyDescent="0.2">
      <c r="A177" s="49"/>
      <c r="B177" s="50"/>
      <c r="C177" s="50"/>
      <c r="D177" s="50"/>
      <c r="E177" s="50"/>
      <c r="F177" s="72"/>
      <c r="G177" s="50"/>
      <c r="H177" s="50"/>
      <c r="I177" s="50"/>
      <c r="N177" t="s">
        <v>97</v>
      </c>
    </row>
    <row r="178" spans="1:14" x14ac:dyDescent="0.2">
      <c r="A178" s="49"/>
      <c r="B178" s="50"/>
      <c r="C178" s="50"/>
      <c r="D178" s="50"/>
      <c r="E178" s="50"/>
      <c r="F178" s="72"/>
      <c r="G178" s="50"/>
      <c r="H178" s="50"/>
      <c r="I178" s="50"/>
      <c r="N178" t="s">
        <v>98</v>
      </c>
    </row>
    <row r="179" spans="1:14" x14ac:dyDescent="0.2">
      <c r="A179" s="49"/>
      <c r="B179" s="50"/>
      <c r="C179" s="50"/>
      <c r="D179" s="50"/>
      <c r="E179" s="50"/>
      <c r="F179" s="72"/>
      <c r="G179" s="50"/>
      <c r="H179" s="50"/>
      <c r="I179" s="50"/>
      <c r="N179" t="s">
        <v>99</v>
      </c>
    </row>
    <row r="180" spans="1:14" x14ac:dyDescent="0.2">
      <c r="A180" s="49"/>
      <c r="B180" s="50"/>
      <c r="C180" s="50"/>
      <c r="D180" s="50"/>
      <c r="E180" s="50"/>
      <c r="F180" s="72"/>
      <c r="G180" s="50"/>
      <c r="H180" s="50"/>
      <c r="I180" s="50"/>
      <c r="N180" t="s">
        <v>237</v>
      </c>
    </row>
    <row r="181" spans="1:14" x14ac:dyDescent="0.2">
      <c r="A181" s="49"/>
      <c r="B181" s="50"/>
      <c r="C181" s="50"/>
      <c r="D181" s="50"/>
      <c r="E181" s="50"/>
      <c r="F181" s="72"/>
      <c r="G181" s="50"/>
      <c r="H181" s="50"/>
      <c r="I181" s="50"/>
      <c r="N181" t="s">
        <v>238</v>
      </c>
    </row>
    <row r="182" spans="1:14" x14ac:dyDescent="0.2">
      <c r="A182" s="49"/>
      <c r="B182" s="50"/>
      <c r="C182" s="50"/>
      <c r="D182" s="50"/>
      <c r="E182" s="50"/>
      <c r="F182" s="72"/>
      <c r="G182" s="50"/>
      <c r="H182" s="50"/>
      <c r="I182" s="50"/>
      <c r="N182" t="s">
        <v>100</v>
      </c>
    </row>
    <row r="183" spans="1:14" x14ac:dyDescent="0.2">
      <c r="A183" s="49"/>
      <c r="B183" s="50"/>
      <c r="C183" s="50"/>
      <c r="D183" s="50"/>
      <c r="E183" s="50"/>
      <c r="F183" s="72"/>
      <c r="G183" s="50"/>
      <c r="H183" s="50"/>
      <c r="I183" s="50"/>
      <c r="N183" t="s">
        <v>101</v>
      </c>
    </row>
    <row r="184" spans="1:14" x14ac:dyDescent="0.2">
      <c r="A184" s="49"/>
      <c r="B184" s="50"/>
      <c r="C184" s="50"/>
      <c r="D184" s="50"/>
      <c r="E184" s="50"/>
      <c r="F184" s="72"/>
      <c r="G184" s="50"/>
      <c r="H184" s="50"/>
      <c r="I184" s="50"/>
      <c r="L184" s="52"/>
      <c r="M184" s="52"/>
      <c r="N184" t="s">
        <v>102</v>
      </c>
    </row>
    <row r="185" spans="1:14" x14ac:dyDescent="0.2">
      <c r="A185" s="49"/>
      <c r="B185" s="50"/>
      <c r="C185" s="50"/>
      <c r="D185" s="50"/>
      <c r="E185" s="50"/>
      <c r="F185" s="72"/>
      <c r="G185" s="50"/>
      <c r="H185" s="50"/>
      <c r="I185" s="50"/>
      <c r="N185" t="s">
        <v>103</v>
      </c>
    </row>
    <row r="186" spans="1:14" x14ac:dyDescent="0.2">
      <c r="A186" s="49"/>
      <c r="B186" s="50"/>
      <c r="C186" s="50"/>
      <c r="D186" s="50"/>
      <c r="E186" s="50"/>
      <c r="F186" s="72"/>
      <c r="G186" s="50"/>
      <c r="H186" s="50"/>
      <c r="I186" s="50"/>
      <c r="N186" t="s">
        <v>104</v>
      </c>
    </row>
    <row r="187" spans="1:14" x14ac:dyDescent="0.2">
      <c r="A187" s="49"/>
      <c r="B187" s="50"/>
      <c r="C187" s="50"/>
      <c r="D187" s="50"/>
      <c r="E187" s="50"/>
      <c r="F187" s="72"/>
      <c r="G187" s="50"/>
      <c r="H187" s="50"/>
      <c r="I187" s="50"/>
      <c r="N187" t="s">
        <v>105</v>
      </c>
    </row>
    <row r="188" spans="1:14" x14ac:dyDescent="0.2">
      <c r="A188" s="49"/>
      <c r="B188" s="50"/>
      <c r="C188" s="50"/>
      <c r="D188" s="50"/>
      <c r="E188" s="50"/>
      <c r="F188" s="72"/>
      <c r="G188" s="50"/>
      <c r="H188" s="50"/>
      <c r="I188" s="50"/>
      <c r="N188" t="s">
        <v>106</v>
      </c>
    </row>
    <row r="189" spans="1:14" x14ac:dyDescent="0.2">
      <c r="A189" s="49"/>
      <c r="B189" s="50"/>
      <c r="C189" s="50"/>
      <c r="D189" s="50"/>
      <c r="E189" s="50"/>
      <c r="F189" s="72"/>
      <c r="G189" s="50"/>
      <c r="H189" s="50"/>
      <c r="I189" s="50"/>
      <c r="N189" t="s">
        <v>107</v>
      </c>
    </row>
    <row r="190" spans="1:14" x14ac:dyDescent="0.2">
      <c r="A190" s="49"/>
      <c r="B190" s="50"/>
      <c r="C190" s="50"/>
      <c r="D190" s="50"/>
      <c r="E190" s="50"/>
      <c r="F190" s="72"/>
      <c r="G190" s="50"/>
      <c r="H190" s="50"/>
      <c r="I190" s="50"/>
      <c r="N190" t="s">
        <v>108</v>
      </c>
    </row>
    <row r="191" spans="1:14" x14ac:dyDescent="0.2">
      <c r="A191" s="49"/>
      <c r="B191" s="50"/>
      <c r="C191" s="50"/>
      <c r="D191" s="50"/>
      <c r="E191" s="50"/>
      <c r="F191" s="72"/>
      <c r="G191" s="50"/>
      <c r="H191" s="50"/>
      <c r="I191" s="50"/>
      <c r="N191" t="s">
        <v>109</v>
      </c>
    </row>
    <row r="192" spans="1:14" x14ac:dyDescent="0.2">
      <c r="A192" s="49"/>
      <c r="B192" s="50"/>
      <c r="C192" s="50"/>
      <c r="D192" s="50"/>
      <c r="E192" s="50"/>
      <c r="F192" s="72"/>
      <c r="G192" s="50"/>
      <c r="H192" s="50"/>
      <c r="I192" s="50"/>
      <c r="N192" t="s">
        <v>110</v>
      </c>
    </row>
    <row r="193" spans="1:14" x14ac:dyDescent="0.2">
      <c r="A193" s="49"/>
      <c r="B193" s="50"/>
      <c r="C193" s="50"/>
      <c r="D193" s="50"/>
      <c r="E193" s="50"/>
      <c r="F193" s="72"/>
      <c r="G193" s="50"/>
      <c r="H193" s="50"/>
      <c r="I193" s="50"/>
      <c r="N193" t="s">
        <v>111</v>
      </c>
    </row>
    <row r="194" spans="1:14" x14ac:dyDescent="0.2">
      <c r="A194" s="49"/>
      <c r="B194" s="50"/>
      <c r="C194" s="50"/>
      <c r="D194" s="50"/>
      <c r="E194" s="50"/>
      <c r="F194" s="72"/>
      <c r="G194" s="50"/>
      <c r="H194" s="50"/>
      <c r="I194" s="50"/>
      <c r="N194" t="s">
        <v>112</v>
      </c>
    </row>
    <row r="195" spans="1:14" x14ac:dyDescent="0.2">
      <c r="A195" s="49"/>
      <c r="B195" s="50"/>
      <c r="C195" s="50"/>
      <c r="D195" s="50"/>
      <c r="E195" s="50"/>
      <c r="F195" s="72"/>
      <c r="G195" s="50"/>
      <c r="H195" s="50"/>
      <c r="I195" s="50"/>
      <c r="N195" t="s">
        <v>113</v>
      </c>
    </row>
    <row r="196" spans="1:14" x14ac:dyDescent="0.2">
      <c r="A196" s="49"/>
      <c r="B196" s="50"/>
      <c r="C196" s="50"/>
      <c r="D196" s="50"/>
      <c r="E196" s="50"/>
      <c r="F196" s="72"/>
      <c r="G196" s="50"/>
      <c r="H196" s="50"/>
      <c r="I196" s="50"/>
      <c r="N196" t="s">
        <v>114</v>
      </c>
    </row>
    <row r="197" spans="1:14" x14ac:dyDescent="0.2">
      <c r="A197" s="49"/>
      <c r="B197" s="50"/>
      <c r="C197" s="50"/>
      <c r="D197" s="50"/>
      <c r="E197" s="50"/>
      <c r="F197" s="72"/>
      <c r="G197" s="50"/>
      <c r="H197" s="50"/>
      <c r="I197" s="50"/>
      <c r="N197" t="s">
        <v>115</v>
      </c>
    </row>
    <row r="198" spans="1:14" x14ac:dyDescent="0.2">
      <c r="A198" s="49"/>
      <c r="B198" s="50"/>
      <c r="C198" s="50"/>
      <c r="D198" s="50"/>
      <c r="E198" s="50"/>
      <c r="F198" s="72"/>
      <c r="G198" s="50"/>
      <c r="H198" s="50"/>
      <c r="I198" s="50"/>
      <c r="N198" t="s">
        <v>116</v>
      </c>
    </row>
    <row r="199" spans="1:14" x14ac:dyDescent="0.2">
      <c r="A199" s="49"/>
      <c r="B199" s="50"/>
      <c r="C199" s="50"/>
      <c r="D199" s="50"/>
      <c r="E199" s="50"/>
      <c r="F199" s="72"/>
      <c r="G199" s="50"/>
      <c r="H199" s="50"/>
      <c r="I199" s="50"/>
      <c r="N199" t="s">
        <v>239</v>
      </c>
    </row>
    <row r="200" spans="1:14" x14ac:dyDescent="0.2">
      <c r="A200" s="49"/>
      <c r="B200" s="50"/>
      <c r="C200" s="50"/>
      <c r="D200" s="50"/>
      <c r="E200" s="50"/>
      <c r="F200" s="72"/>
      <c r="G200" s="50"/>
      <c r="H200" s="50"/>
      <c r="I200" s="50"/>
      <c r="N200" t="s">
        <v>117</v>
      </c>
    </row>
    <row r="201" spans="1:14" x14ac:dyDescent="0.2">
      <c r="A201" s="49"/>
      <c r="B201" s="50"/>
      <c r="C201" s="50"/>
      <c r="D201" s="50"/>
      <c r="E201" s="50"/>
      <c r="F201" s="72"/>
      <c r="G201" s="50"/>
      <c r="H201" s="50"/>
      <c r="I201" s="50"/>
      <c r="N201" t="s">
        <v>118</v>
      </c>
    </row>
    <row r="202" spans="1:14" x14ac:dyDescent="0.2">
      <c r="A202" s="49"/>
      <c r="B202" s="50"/>
      <c r="C202" s="50"/>
      <c r="D202" s="50"/>
      <c r="E202" s="50"/>
      <c r="F202" s="72"/>
      <c r="G202" s="50"/>
      <c r="H202" s="50"/>
      <c r="I202" s="50"/>
      <c r="N202" t="s">
        <v>119</v>
      </c>
    </row>
    <row r="203" spans="1:14" x14ac:dyDescent="0.2">
      <c r="A203" s="49"/>
      <c r="B203" s="50"/>
      <c r="C203" s="50"/>
      <c r="D203" s="50"/>
      <c r="E203" s="50"/>
      <c r="F203" s="72"/>
      <c r="G203" s="50"/>
      <c r="H203" s="50"/>
      <c r="I203" s="50"/>
      <c r="N203" t="s">
        <v>120</v>
      </c>
    </row>
    <row r="204" spans="1:14" x14ac:dyDescent="0.2">
      <c r="A204" s="49"/>
      <c r="B204" s="50"/>
      <c r="C204" s="50"/>
      <c r="D204" s="50"/>
      <c r="E204" s="50"/>
      <c r="F204" s="72"/>
      <c r="G204" s="50"/>
      <c r="H204" s="50"/>
      <c r="I204" s="50"/>
      <c r="N204" t="s">
        <v>121</v>
      </c>
    </row>
    <row r="205" spans="1:14" x14ac:dyDescent="0.2">
      <c r="A205" s="49"/>
      <c r="B205" s="50"/>
      <c r="C205" s="50"/>
      <c r="D205" s="50"/>
      <c r="E205" s="50"/>
      <c r="F205" s="72"/>
      <c r="G205" s="50"/>
      <c r="H205" s="50"/>
      <c r="I205" s="50"/>
      <c r="N205" t="s">
        <v>122</v>
      </c>
    </row>
    <row r="206" spans="1:14" x14ac:dyDescent="0.2">
      <c r="A206" s="49"/>
      <c r="B206" s="50"/>
      <c r="C206" s="50"/>
      <c r="D206" s="50"/>
      <c r="E206" s="50"/>
      <c r="F206" s="72"/>
      <c r="G206" s="50"/>
      <c r="H206" s="50"/>
      <c r="I206" s="50"/>
      <c r="N206" t="s">
        <v>123</v>
      </c>
    </row>
    <row r="207" spans="1:14" x14ac:dyDescent="0.2">
      <c r="A207" s="49"/>
      <c r="B207" s="50"/>
      <c r="C207" s="50"/>
      <c r="D207" s="50"/>
      <c r="E207" s="50"/>
      <c r="F207" s="72"/>
      <c r="G207" s="50"/>
      <c r="H207" s="50"/>
      <c r="I207" s="50"/>
      <c r="N207" t="s">
        <v>124</v>
      </c>
    </row>
    <row r="208" spans="1:14" x14ac:dyDescent="0.2">
      <c r="A208" s="49"/>
      <c r="B208" s="50"/>
      <c r="C208" s="50"/>
      <c r="D208" s="50"/>
      <c r="E208" s="50"/>
      <c r="F208" s="72"/>
      <c r="G208" s="50"/>
      <c r="H208" s="50"/>
      <c r="I208" s="50"/>
      <c r="N208" t="s">
        <v>125</v>
      </c>
    </row>
    <row r="209" spans="1:14" x14ac:dyDescent="0.2">
      <c r="A209" s="49"/>
      <c r="B209" s="50"/>
      <c r="C209" s="50"/>
      <c r="D209" s="50"/>
      <c r="E209" s="50"/>
      <c r="F209" s="72"/>
      <c r="G209" s="50"/>
      <c r="H209" s="50"/>
      <c r="I209" s="50"/>
      <c r="N209" t="s">
        <v>126</v>
      </c>
    </row>
    <row r="210" spans="1:14" x14ac:dyDescent="0.2">
      <c r="A210" s="49"/>
      <c r="B210" s="50"/>
      <c r="C210" s="50"/>
      <c r="D210" s="50"/>
      <c r="E210" s="50"/>
      <c r="F210" s="72"/>
      <c r="G210" s="50"/>
      <c r="H210" s="50"/>
      <c r="I210" s="50"/>
      <c r="L210" s="53"/>
      <c r="M210" s="53"/>
      <c r="N210" t="s">
        <v>127</v>
      </c>
    </row>
    <row r="211" spans="1:14" x14ac:dyDescent="0.2">
      <c r="A211" s="49"/>
      <c r="B211" s="50"/>
      <c r="C211" s="50"/>
      <c r="D211" s="50"/>
      <c r="E211" s="50"/>
      <c r="F211" s="72"/>
      <c r="G211" s="50"/>
      <c r="H211" s="50"/>
      <c r="I211" s="50"/>
      <c r="N211" t="s">
        <v>128</v>
      </c>
    </row>
    <row r="212" spans="1:14" x14ac:dyDescent="0.2">
      <c r="A212" s="49"/>
      <c r="B212" s="50"/>
      <c r="C212" s="50"/>
      <c r="D212" s="50"/>
      <c r="E212" s="50"/>
      <c r="F212" s="72"/>
      <c r="G212" s="50"/>
      <c r="H212" s="50"/>
      <c r="I212" s="50"/>
      <c r="N212" t="s">
        <v>129</v>
      </c>
    </row>
    <row r="213" spans="1:14" x14ac:dyDescent="0.2">
      <c r="A213" s="49"/>
      <c r="B213" s="50"/>
      <c r="C213" s="50"/>
      <c r="D213" s="50"/>
      <c r="E213" s="50"/>
      <c r="F213" s="72"/>
      <c r="G213" s="50"/>
      <c r="H213" s="50"/>
      <c r="I213" s="50"/>
      <c r="N213" t="s">
        <v>130</v>
      </c>
    </row>
    <row r="214" spans="1:14" x14ac:dyDescent="0.2">
      <c r="A214" s="49"/>
      <c r="B214" s="50"/>
      <c r="C214" s="50"/>
      <c r="D214" s="50"/>
      <c r="E214" s="50"/>
      <c r="F214" s="72"/>
      <c r="G214" s="50"/>
      <c r="H214" s="50"/>
      <c r="I214" s="50"/>
      <c r="N214" t="s">
        <v>131</v>
      </c>
    </row>
    <row r="215" spans="1:14" x14ac:dyDescent="0.2">
      <c r="A215" s="49"/>
      <c r="B215" s="50"/>
      <c r="C215" s="50"/>
      <c r="D215" s="50"/>
      <c r="E215" s="50"/>
      <c r="F215" s="72"/>
      <c r="G215" s="50"/>
      <c r="H215" s="50"/>
      <c r="I215" s="50"/>
      <c r="N215" t="s">
        <v>132</v>
      </c>
    </row>
    <row r="216" spans="1:14" x14ac:dyDescent="0.2">
      <c r="A216" s="49"/>
      <c r="B216" s="50"/>
      <c r="C216" s="50"/>
      <c r="D216" s="50"/>
      <c r="E216" s="50"/>
      <c r="F216" s="72"/>
      <c r="G216" s="50"/>
      <c r="H216" s="50"/>
      <c r="I216" s="50"/>
      <c r="N216" t="s">
        <v>133</v>
      </c>
    </row>
    <row r="217" spans="1:14" x14ac:dyDescent="0.2">
      <c r="A217" s="49"/>
      <c r="B217" s="50"/>
      <c r="C217" s="50"/>
      <c r="D217" s="50"/>
      <c r="E217" s="50"/>
      <c r="F217" s="72"/>
      <c r="G217" s="50"/>
      <c r="H217" s="50"/>
      <c r="I217" s="50"/>
      <c r="N217" t="s">
        <v>134</v>
      </c>
    </row>
    <row r="218" spans="1:14" x14ac:dyDescent="0.2">
      <c r="A218" s="49"/>
      <c r="B218" s="50"/>
      <c r="C218" s="50"/>
      <c r="D218" s="50"/>
      <c r="E218" s="50"/>
      <c r="F218" s="72"/>
      <c r="G218" s="50"/>
      <c r="H218" s="50"/>
      <c r="I218" s="50"/>
      <c r="N218" t="s">
        <v>135</v>
      </c>
    </row>
    <row r="219" spans="1:14" x14ac:dyDescent="0.2">
      <c r="A219" s="49"/>
      <c r="B219" s="50"/>
      <c r="C219" s="50"/>
      <c r="D219" s="50"/>
      <c r="E219" s="50"/>
      <c r="F219" s="72"/>
      <c r="G219" s="50"/>
      <c r="H219" s="50"/>
      <c r="I219" s="50"/>
      <c r="N219" t="s">
        <v>136</v>
      </c>
    </row>
    <row r="220" spans="1:14" x14ac:dyDescent="0.2">
      <c r="A220" s="49"/>
      <c r="B220" s="50"/>
      <c r="C220" s="50"/>
      <c r="D220" s="50"/>
      <c r="E220" s="50"/>
      <c r="F220" s="72"/>
      <c r="G220" s="50"/>
      <c r="H220" s="50"/>
      <c r="I220" s="50"/>
      <c r="N220" t="s">
        <v>137</v>
      </c>
    </row>
    <row r="221" spans="1:14" x14ac:dyDescent="0.2">
      <c r="A221" s="49"/>
      <c r="B221" s="50"/>
      <c r="C221" s="50"/>
      <c r="D221" s="50"/>
      <c r="E221" s="50"/>
      <c r="F221" s="72"/>
      <c r="G221" s="50"/>
      <c r="H221" s="50"/>
      <c r="I221" s="50"/>
      <c r="N221" t="s">
        <v>138</v>
      </c>
    </row>
    <row r="222" spans="1:14" x14ac:dyDescent="0.2">
      <c r="A222" s="49"/>
      <c r="B222" s="50"/>
      <c r="C222" s="50"/>
      <c r="D222" s="50"/>
      <c r="E222" s="50"/>
      <c r="F222" s="72"/>
      <c r="G222" s="50"/>
      <c r="H222" s="50"/>
      <c r="I222" s="50"/>
      <c r="N222" t="s">
        <v>139</v>
      </c>
    </row>
    <row r="223" spans="1:14" x14ac:dyDescent="0.2">
      <c r="A223" s="49"/>
      <c r="B223" s="50"/>
      <c r="C223" s="50"/>
      <c r="D223" s="50"/>
      <c r="E223" s="50"/>
      <c r="F223" s="72"/>
      <c r="G223" s="50"/>
      <c r="H223" s="50"/>
      <c r="I223" s="50"/>
      <c r="N223" t="s">
        <v>240</v>
      </c>
    </row>
    <row r="224" spans="1:14" x14ac:dyDescent="0.2">
      <c r="A224" s="49"/>
      <c r="B224" s="50"/>
      <c r="C224" s="50"/>
      <c r="D224" s="50"/>
      <c r="E224" s="50"/>
      <c r="F224" s="72"/>
      <c r="G224" s="50"/>
      <c r="H224" s="50"/>
      <c r="I224" s="50"/>
      <c r="N224" t="s">
        <v>140</v>
      </c>
    </row>
    <row r="225" spans="1:14" x14ac:dyDescent="0.2">
      <c r="A225" s="49"/>
      <c r="B225" s="50"/>
      <c r="C225" s="50"/>
      <c r="D225" s="50"/>
      <c r="E225" s="50"/>
      <c r="F225" s="72"/>
      <c r="G225" s="50"/>
      <c r="H225" s="50"/>
      <c r="I225" s="50"/>
      <c r="N225" t="s">
        <v>211</v>
      </c>
    </row>
    <row r="226" spans="1:14" x14ac:dyDescent="0.2">
      <c r="A226" s="49"/>
      <c r="B226" s="50"/>
      <c r="C226" s="50"/>
      <c r="D226" s="50"/>
      <c r="E226" s="50"/>
      <c r="F226" s="72"/>
      <c r="G226" s="50"/>
      <c r="H226" s="50"/>
      <c r="I226" s="50"/>
      <c r="N226" t="s">
        <v>141</v>
      </c>
    </row>
    <row r="227" spans="1:14" x14ac:dyDescent="0.2">
      <c r="A227" s="49"/>
      <c r="B227" s="50"/>
      <c r="C227" s="50"/>
      <c r="D227" s="50"/>
      <c r="E227" s="50"/>
      <c r="F227" s="72"/>
      <c r="G227" s="50"/>
      <c r="H227" s="50"/>
      <c r="I227" s="50"/>
      <c r="N227" t="s">
        <v>142</v>
      </c>
    </row>
    <row r="228" spans="1:14" x14ac:dyDescent="0.2">
      <c r="A228" s="49"/>
      <c r="B228" s="50"/>
      <c r="C228" s="50"/>
      <c r="D228" s="50"/>
      <c r="E228" s="50"/>
      <c r="F228" s="72"/>
      <c r="G228" s="50"/>
      <c r="H228" s="50"/>
      <c r="I228" s="50"/>
      <c r="N228" t="s">
        <v>143</v>
      </c>
    </row>
    <row r="229" spans="1:14" x14ac:dyDescent="0.2">
      <c r="A229" s="49"/>
      <c r="B229" s="50"/>
      <c r="C229" s="50"/>
      <c r="D229" s="50"/>
      <c r="E229" s="50"/>
      <c r="F229" s="72"/>
      <c r="G229" s="50"/>
      <c r="H229" s="50"/>
      <c r="I229" s="50"/>
      <c r="N229" t="s">
        <v>144</v>
      </c>
    </row>
    <row r="230" spans="1:14" x14ac:dyDescent="0.2">
      <c r="A230" s="49"/>
      <c r="B230" s="50"/>
      <c r="C230" s="50"/>
      <c r="D230" s="50"/>
      <c r="E230" s="50"/>
      <c r="F230" s="72"/>
      <c r="G230" s="50"/>
      <c r="H230" s="50"/>
      <c r="I230" s="50"/>
      <c r="N230" t="s">
        <v>145</v>
      </c>
    </row>
    <row r="231" spans="1:14" x14ac:dyDescent="0.2">
      <c r="A231" s="49"/>
      <c r="B231" s="50"/>
      <c r="C231" s="50"/>
      <c r="D231" s="50"/>
      <c r="E231" s="50"/>
      <c r="F231" s="72"/>
      <c r="G231" s="50"/>
      <c r="H231" s="50"/>
      <c r="I231" s="50"/>
      <c r="N231" t="s">
        <v>213</v>
      </c>
    </row>
    <row r="232" spans="1:14" x14ac:dyDescent="0.2">
      <c r="A232" s="49"/>
      <c r="B232" s="50"/>
      <c r="C232" s="50"/>
      <c r="D232" s="50"/>
      <c r="E232" s="50"/>
      <c r="F232" s="72"/>
      <c r="G232" s="50"/>
      <c r="H232" s="50"/>
      <c r="I232" s="50"/>
      <c r="N232" t="s">
        <v>146</v>
      </c>
    </row>
    <row r="233" spans="1:14" x14ac:dyDescent="0.2">
      <c r="A233" s="49"/>
      <c r="B233" s="50"/>
      <c r="C233" s="50"/>
      <c r="D233" s="50"/>
      <c r="E233" s="50"/>
      <c r="F233" s="72"/>
      <c r="G233" s="50"/>
      <c r="H233" s="50"/>
      <c r="I233" s="50"/>
      <c r="N233" t="s">
        <v>147</v>
      </c>
    </row>
    <row r="234" spans="1:14" x14ac:dyDescent="0.2">
      <c r="A234" s="49"/>
      <c r="B234" s="50"/>
      <c r="C234" s="50"/>
      <c r="D234" s="50"/>
      <c r="E234" s="50"/>
      <c r="F234" s="72"/>
      <c r="G234" s="50"/>
      <c r="H234" s="50"/>
      <c r="I234" s="50"/>
      <c r="N234" t="s">
        <v>241</v>
      </c>
    </row>
    <row r="235" spans="1:14" x14ac:dyDescent="0.2">
      <c r="A235" s="49"/>
      <c r="B235" s="50"/>
      <c r="C235" s="50"/>
      <c r="D235" s="50"/>
      <c r="E235" s="50"/>
      <c r="F235" s="72"/>
      <c r="G235" s="50"/>
      <c r="H235" s="50"/>
      <c r="I235" s="50"/>
      <c r="N235" t="s">
        <v>212</v>
      </c>
    </row>
    <row r="236" spans="1:14" x14ac:dyDescent="0.2">
      <c r="A236" s="49"/>
      <c r="B236" s="50"/>
      <c r="C236" s="50"/>
      <c r="D236" s="50"/>
      <c r="E236" s="50"/>
      <c r="F236" s="72"/>
      <c r="G236" s="50"/>
      <c r="H236" s="50"/>
      <c r="I236" s="50"/>
      <c r="N236" t="s">
        <v>148</v>
      </c>
    </row>
    <row r="237" spans="1:14" x14ac:dyDescent="0.2">
      <c r="A237" s="49"/>
      <c r="B237" s="50"/>
      <c r="C237" s="50"/>
      <c r="D237" s="50"/>
      <c r="E237" s="50"/>
      <c r="F237" s="72"/>
      <c r="G237" s="50"/>
      <c r="H237" s="50"/>
      <c r="I237" s="50"/>
      <c r="N237" t="s">
        <v>149</v>
      </c>
    </row>
    <row r="238" spans="1:14" x14ac:dyDescent="0.2">
      <c r="A238" s="49"/>
      <c r="B238" s="50"/>
      <c r="C238" s="50"/>
      <c r="D238" s="50"/>
      <c r="E238" s="50"/>
      <c r="F238" s="72"/>
      <c r="G238" s="50"/>
      <c r="H238" s="50"/>
      <c r="I238" s="50"/>
      <c r="N238" t="s">
        <v>242</v>
      </c>
    </row>
    <row r="239" spans="1:14" x14ac:dyDescent="0.2">
      <c r="A239" s="49"/>
      <c r="B239" s="50"/>
      <c r="C239" s="50"/>
      <c r="D239" s="50"/>
      <c r="E239" s="50"/>
      <c r="F239" s="72"/>
      <c r="G239" s="50"/>
      <c r="H239" s="50"/>
      <c r="I239" s="50"/>
      <c r="N239" t="s">
        <v>150</v>
      </c>
    </row>
    <row r="240" spans="1:14" x14ac:dyDescent="0.2">
      <c r="A240" s="49"/>
      <c r="B240" s="50"/>
      <c r="C240" s="50"/>
      <c r="D240" s="50"/>
      <c r="E240" s="50"/>
      <c r="F240" s="72"/>
      <c r="G240" s="50"/>
      <c r="H240" s="50"/>
      <c r="I240" s="50"/>
      <c r="N240" t="s">
        <v>151</v>
      </c>
    </row>
    <row r="241" spans="1:14" x14ac:dyDescent="0.2">
      <c r="A241" s="49"/>
      <c r="B241" s="50"/>
      <c r="C241" s="50"/>
      <c r="D241" s="50"/>
      <c r="E241" s="50"/>
      <c r="F241" s="72"/>
      <c r="G241" s="50"/>
      <c r="H241" s="50"/>
      <c r="I241" s="50"/>
      <c r="N241" t="s">
        <v>214</v>
      </c>
    </row>
    <row r="242" spans="1:14" x14ac:dyDescent="0.2">
      <c r="A242" s="49"/>
      <c r="B242" s="50"/>
      <c r="C242" s="50"/>
      <c r="D242" s="50"/>
      <c r="E242" s="50"/>
      <c r="F242" s="72"/>
      <c r="G242" s="50"/>
      <c r="H242" s="50"/>
      <c r="I242" s="50"/>
      <c r="N242" t="s">
        <v>215</v>
      </c>
    </row>
    <row r="243" spans="1:14" x14ac:dyDescent="0.2">
      <c r="A243" s="49"/>
      <c r="B243" s="50"/>
      <c r="C243" s="50"/>
      <c r="D243" s="50"/>
      <c r="E243" s="50"/>
      <c r="F243" s="72"/>
      <c r="G243" s="50"/>
      <c r="H243" s="50"/>
      <c r="I243" s="50"/>
      <c r="N243" t="s">
        <v>152</v>
      </c>
    </row>
    <row r="244" spans="1:14" x14ac:dyDescent="0.2">
      <c r="A244" s="49"/>
      <c r="B244" s="50"/>
      <c r="C244" s="50"/>
      <c r="D244" s="50"/>
      <c r="E244" s="50"/>
      <c r="F244" s="72"/>
      <c r="G244" s="50"/>
      <c r="H244" s="50"/>
      <c r="I244" s="50"/>
      <c r="N244" t="s">
        <v>153</v>
      </c>
    </row>
    <row r="245" spans="1:14" x14ac:dyDescent="0.2">
      <c r="A245" s="49"/>
      <c r="B245" s="50"/>
      <c r="C245" s="50"/>
      <c r="D245" s="50"/>
      <c r="E245" s="50"/>
      <c r="F245" s="72"/>
      <c r="G245" s="50"/>
      <c r="H245" s="50"/>
      <c r="I245" s="50"/>
      <c r="N245" t="s">
        <v>154</v>
      </c>
    </row>
    <row r="246" spans="1:14" x14ac:dyDescent="0.2">
      <c r="A246" s="49"/>
      <c r="B246" s="50"/>
      <c r="C246" s="50"/>
      <c r="D246" s="50"/>
      <c r="E246" s="50"/>
      <c r="F246" s="72"/>
      <c r="G246" s="50"/>
      <c r="H246" s="50"/>
      <c r="I246" s="50"/>
      <c r="N246" t="s">
        <v>216</v>
      </c>
    </row>
    <row r="247" spans="1:14" x14ac:dyDescent="0.2">
      <c r="A247" s="49"/>
      <c r="B247" s="50"/>
      <c r="C247" s="50"/>
      <c r="D247" s="50"/>
      <c r="E247" s="50"/>
      <c r="F247" s="72"/>
      <c r="G247" s="50"/>
      <c r="H247" s="50"/>
      <c r="I247" s="50"/>
      <c r="N247" t="s">
        <v>155</v>
      </c>
    </row>
    <row r="248" spans="1:14" x14ac:dyDescent="0.2">
      <c r="A248" s="49"/>
      <c r="B248" s="50"/>
      <c r="C248" s="50"/>
      <c r="D248" s="50"/>
      <c r="E248" s="50"/>
      <c r="F248" s="72"/>
      <c r="G248" s="50"/>
      <c r="H248" s="50"/>
      <c r="I248" s="50"/>
      <c r="N248" t="s">
        <v>243</v>
      </c>
    </row>
    <row r="249" spans="1:14" x14ac:dyDescent="0.2">
      <c r="A249" s="49"/>
      <c r="B249" s="50"/>
      <c r="C249" s="50"/>
      <c r="D249" s="50"/>
      <c r="E249" s="50"/>
      <c r="F249" s="72"/>
      <c r="G249" s="50"/>
      <c r="H249" s="50"/>
      <c r="I249" s="50"/>
      <c r="N249" t="s">
        <v>156</v>
      </c>
    </row>
    <row r="250" spans="1:14" x14ac:dyDescent="0.2">
      <c r="A250" s="49"/>
      <c r="B250" s="50"/>
      <c r="C250" s="50"/>
      <c r="D250" s="50"/>
      <c r="E250" s="50"/>
      <c r="F250" s="72"/>
      <c r="G250" s="50"/>
      <c r="H250" s="50"/>
      <c r="I250" s="50"/>
      <c r="N250" t="s">
        <v>157</v>
      </c>
    </row>
    <row r="251" spans="1:14" x14ac:dyDescent="0.2">
      <c r="A251" s="49"/>
      <c r="B251" s="50"/>
      <c r="C251" s="50"/>
      <c r="D251" s="50"/>
      <c r="E251" s="50"/>
      <c r="F251" s="72"/>
      <c r="G251" s="50"/>
      <c r="H251" s="50"/>
      <c r="I251" s="50"/>
      <c r="N251" t="s">
        <v>158</v>
      </c>
    </row>
    <row r="252" spans="1:14" x14ac:dyDescent="0.2">
      <c r="A252" s="49"/>
      <c r="B252" s="50"/>
      <c r="C252" s="50"/>
      <c r="D252" s="50"/>
      <c r="E252" s="50"/>
      <c r="F252" s="72"/>
      <c r="G252" s="50"/>
      <c r="H252" s="50"/>
      <c r="I252" s="50"/>
      <c r="N252" t="s">
        <v>159</v>
      </c>
    </row>
    <row r="253" spans="1:14" x14ac:dyDescent="0.2">
      <c r="A253" s="49"/>
      <c r="B253" s="50"/>
      <c r="C253" s="50"/>
      <c r="D253" s="50"/>
      <c r="E253" s="50"/>
      <c r="F253" s="72"/>
      <c r="G253" s="50"/>
      <c r="H253" s="50"/>
      <c r="I253" s="50"/>
      <c r="N253" t="s">
        <v>217</v>
      </c>
    </row>
    <row r="254" spans="1:14" x14ac:dyDescent="0.2">
      <c r="A254" s="49"/>
      <c r="B254" s="50"/>
      <c r="C254" s="50"/>
      <c r="D254" s="50"/>
      <c r="E254" s="50"/>
      <c r="F254" s="72"/>
      <c r="G254" s="50"/>
      <c r="H254" s="50"/>
      <c r="I254" s="50"/>
      <c r="N254" t="s">
        <v>160</v>
      </c>
    </row>
    <row r="255" spans="1:14" x14ac:dyDescent="0.2">
      <c r="A255" s="49"/>
      <c r="B255" s="50"/>
      <c r="C255" s="50"/>
      <c r="D255" s="50"/>
      <c r="E255" s="50"/>
      <c r="F255" s="72"/>
      <c r="G255" s="50"/>
      <c r="H255" s="50"/>
      <c r="I255" s="50"/>
      <c r="N255" t="s">
        <v>218</v>
      </c>
    </row>
    <row r="256" spans="1:14" x14ac:dyDescent="0.2">
      <c r="A256" s="49"/>
      <c r="B256" s="50"/>
      <c r="C256" s="50"/>
      <c r="D256" s="50"/>
      <c r="E256" s="50"/>
      <c r="F256" s="72"/>
      <c r="G256" s="50"/>
      <c r="H256" s="50"/>
      <c r="I256" s="50"/>
      <c r="N256" t="s">
        <v>161</v>
      </c>
    </row>
    <row r="257" spans="1:14" x14ac:dyDescent="0.2">
      <c r="A257" s="49"/>
      <c r="B257" s="50"/>
      <c r="C257" s="50"/>
      <c r="D257" s="50"/>
      <c r="E257" s="50"/>
      <c r="F257" s="72"/>
      <c r="G257" s="50"/>
      <c r="H257" s="50"/>
      <c r="I257" s="50"/>
      <c r="N257" t="s">
        <v>219</v>
      </c>
    </row>
    <row r="258" spans="1:14" x14ac:dyDescent="0.2">
      <c r="A258" s="49"/>
      <c r="B258" s="50"/>
      <c r="C258" s="50"/>
      <c r="D258" s="50"/>
      <c r="E258" s="50"/>
      <c r="F258" s="72"/>
      <c r="G258" s="50"/>
      <c r="H258" s="50"/>
      <c r="I258" s="50"/>
      <c r="N258" t="s">
        <v>162</v>
      </c>
    </row>
    <row r="259" spans="1:14" x14ac:dyDescent="0.2">
      <c r="A259" s="49"/>
      <c r="B259" s="50"/>
      <c r="C259" s="50"/>
      <c r="D259" s="50"/>
      <c r="E259" s="50"/>
      <c r="F259" s="72"/>
      <c r="G259" s="50"/>
      <c r="H259" s="50"/>
      <c r="I259" s="50"/>
      <c r="N259" t="s">
        <v>163</v>
      </c>
    </row>
    <row r="260" spans="1:14" x14ac:dyDescent="0.2">
      <c r="A260" s="49"/>
      <c r="B260" s="50"/>
      <c r="C260" s="50"/>
      <c r="D260" s="50"/>
      <c r="E260" s="50"/>
      <c r="F260" s="72"/>
      <c r="G260" s="50"/>
      <c r="H260" s="50"/>
      <c r="I260" s="50"/>
      <c r="N260" t="s">
        <v>164</v>
      </c>
    </row>
    <row r="261" spans="1:14" x14ac:dyDescent="0.2">
      <c r="A261" s="49"/>
      <c r="B261" s="50"/>
      <c r="C261" s="50"/>
      <c r="D261" s="50"/>
      <c r="E261" s="50"/>
      <c r="F261" s="72"/>
      <c r="G261" s="50"/>
      <c r="H261" s="50"/>
      <c r="I261" s="50"/>
      <c r="N261" t="s">
        <v>165</v>
      </c>
    </row>
    <row r="262" spans="1:14" x14ac:dyDescent="0.2">
      <c r="A262" s="49"/>
      <c r="B262" s="50"/>
      <c r="C262" s="50"/>
      <c r="D262" s="50"/>
      <c r="E262" s="50"/>
      <c r="F262" s="72"/>
      <c r="G262" s="50"/>
      <c r="H262" s="50"/>
      <c r="I262" s="50"/>
      <c r="N262" t="s">
        <v>166</v>
      </c>
    </row>
    <row r="263" spans="1:14" x14ac:dyDescent="0.2">
      <c r="A263" s="49"/>
      <c r="B263" s="50"/>
      <c r="C263" s="50"/>
      <c r="D263" s="50"/>
      <c r="E263" s="50"/>
      <c r="F263" s="72"/>
      <c r="G263" s="50"/>
      <c r="H263" s="50"/>
      <c r="I263" s="50"/>
      <c r="N263" t="s">
        <v>167</v>
      </c>
    </row>
    <row r="264" spans="1:14" x14ac:dyDescent="0.2">
      <c r="A264" s="49"/>
      <c r="B264" s="50"/>
      <c r="C264" s="50"/>
      <c r="D264" s="50"/>
      <c r="E264" s="50"/>
      <c r="F264" s="72"/>
      <c r="G264" s="50"/>
      <c r="H264" s="50"/>
      <c r="I264" s="50"/>
      <c r="N264" t="s">
        <v>168</v>
      </c>
    </row>
    <row r="265" spans="1:14" x14ac:dyDescent="0.2">
      <c r="A265" s="49"/>
      <c r="B265" s="50"/>
      <c r="C265" s="50"/>
      <c r="D265" s="50"/>
      <c r="E265" s="50"/>
      <c r="F265" s="72"/>
      <c r="G265" s="50"/>
      <c r="H265" s="50"/>
      <c r="I265" s="50"/>
      <c r="N265" t="s">
        <v>169</v>
      </c>
    </row>
    <row r="266" spans="1:14" x14ac:dyDescent="0.2">
      <c r="A266" s="49"/>
      <c r="B266" s="50"/>
      <c r="C266" s="50"/>
      <c r="D266" s="50"/>
      <c r="E266" s="50"/>
      <c r="F266" s="72"/>
      <c r="G266" s="50"/>
      <c r="H266" s="50"/>
      <c r="I266" s="50"/>
      <c r="N266" t="s">
        <v>170</v>
      </c>
    </row>
    <row r="267" spans="1:14" x14ac:dyDescent="0.2">
      <c r="A267" s="49"/>
      <c r="B267" s="50"/>
      <c r="C267" s="50"/>
      <c r="D267" s="50"/>
      <c r="E267" s="50"/>
      <c r="F267" s="72"/>
      <c r="G267" s="50"/>
      <c r="H267" s="50"/>
      <c r="I267" s="50"/>
      <c r="N267" t="s">
        <v>171</v>
      </c>
    </row>
    <row r="268" spans="1:14" x14ac:dyDescent="0.2">
      <c r="A268" s="49"/>
      <c r="B268" s="50"/>
      <c r="C268" s="50"/>
      <c r="D268" s="50"/>
      <c r="E268" s="50"/>
      <c r="F268" s="72"/>
      <c r="G268" s="50"/>
      <c r="H268" s="50"/>
      <c r="I268" s="50"/>
      <c r="N268" t="s">
        <v>172</v>
      </c>
    </row>
    <row r="269" spans="1:14" x14ac:dyDescent="0.2">
      <c r="A269" s="49"/>
      <c r="B269" s="50"/>
      <c r="C269" s="50"/>
      <c r="D269" s="50"/>
      <c r="E269" s="50"/>
      <c r="F269" s="72"/>
      <c r="G269" s="50"/>
      <c r="H269" s="50"/>
      <c r="I269" s="50"/>
      <c r="N269" t="s">
        <v>173</v>
      </c>
    </row>
    <row r="270" spans="1:14" x14ac:dyDescent="0.2">
      <c r="A270" s="49"/>
      <c r="B270" s="50"/>
      <c r="C270" s="50"/>
      <c r="D270" s="50"/>
      <c r="E270" s="50"/>
      <c r="F270" s="72"/>
      <c r="G270" s="50"/>
      <c r="H270" s="50"/>
      <c r="I270" s="50"/>
      <c r="N270" t="s">
        <v>244</v>
      </c>
    </row>
    <row r="271" spans="1:14" x14ac:dyDescent="0.2">
      <c r="A271" s="49"/>
      <c r="B271" s="50"/>
      <c r="C271" s="50"/>
      <c r="D271" s="50"/>
      <c r="E271" s="50"/>
      <c r="F271" s="72"/>
      <c r="G271" s="50"/>
      <c r="H271" s="50"/>
      <c r="I271" s="50"/>
      <c r="N271" t="s">
        <v>174</v>
      </c>
    </row>
    <row r="272" spans="1:14" x14ac:dyDescent="0.2">
      <c r="A272" s="49"/>
      <c r="B272" s="50"/>
      <c r="C272" s="50"/>
      <c r="D272" s="50"/>
      <c r="E272" s="50"/>
      <c r="F272" s="72"/>
      <c r="G272" s="50"/>
      <c r="H272" s="50"/>
      <c r="I272" s="50"/>
      <c r="N272" t="s">
        <v>175</v>
      </c>
    </row>
    <row r="273" spans="1:14" x14ac:dyDescent="0.2">
      <c r="A273" s="49"/>
      <c r="B273" s="50"/>
      <c r="C273" s="50"/>
      <c r="D273" s="50"/>
      <c r="E273" s="50"/>
      <c r="F273" s="72"/>
      <c r="G273" s="50"/>
      <c r="H273" s="50"/>
      <c r="I273" s="50"/>
      <c r="N273" t="s">
        <v>176</v>
      </c>
    </row>
    <row r="274" spans="1:14" x14ac:dyDescent="0.2">
      <c r="A274" s="49"/>
      <c r="B274" s="50"/>
      <c r="C274" s="50"/>
      <c r="D274" s="50"/>
      <c r="E274" s="50"/>
      <c r="F274" s="72"/>
      <c r="G274" s="50"/>
      <c r="H274" s="50"/>
      <c r="I274" s="50"/>
      <c r="N274" t="s">
        <v>177</v>
      </c>
    </row>
    <row r="275" spans="1:14" x14ac:dyDescent="0.2">
      <c r="A275" s="49"/>
      <c r="B275" s="50"/>
      <c r="C275" s="50"/>
      <c r="D275" s="50"/>
      <c r="E275" s="50"/>
      <c r="F275" s="72"/>
      <c r="G275" s="50"/>
      <c r="H275" s="50"/>
      <c r="I275" s="50"/>
      <c r="N275" t="s">
        <v>178</v>
      </c>
    </row>
    <row r="276" spans="1:14" x14ac:dyDescent="0.2">
      <c r="A276" s="49"/>
      <c r="B276" s="50"/>
      <c r="C276" s="50"/>
      <c r="D276" s="50"/>
      <c r="E276" s="50"/>
      <c r="F276" s="72"/>
      <c r="G276" s="50"/>
      <c r="H276" s="50"/>
      <c r="I276" s="50"/>
      <c r="N276" t="s">
        <v>245</v>
      </c>
    </row>
    <row r="277" spans="1:14" x14ac:dyDescent="0.2">
      <c r="A277" s="49"/>
      <c r="B277" s="50"/>
      <c r="C277" s="50"/>
      <c r="D277" s="50"/>
      <c r="E277" s="50"/>
      <c r="F277" s="72"/>
      <c r="G277" s="50"/>
      <c r="H277" s="50"/>
      <c r="I277" s="50"/>
      <c r="N277" t="s">
        <v>246</v>
      </c>
    </row>
    <row r="278" spans="1:14" x14ac:dyDescent="0.2">
      <c r="A278" s="49"/>
      <c r="B278" s="50"/>
      <c r="C278" s="50"/>
      <c r="D278" s="50"/>
      <c r="E278" s="50"/>
      <c r="F278" s="72"/>
      <c r="G278" s="50"/>
      <c r="H278" s="50"/>
      <c r="I278" s="50"/>
      <c r="N278" t="s">
        <v>179</v>
      </c>
    </row>
    <row r="279" spans="1:14" x14ac:dyDescent="0.2">
      <c r="A279" s="49"/>
      <c r="B279" s="50"/>
      <c r="C279" s="50"/>
      <c r="D279" s="50"/>
      <c r="E279" s="50"/>
      <c r="F279" s="72"/>
      <c r="G279" s="50"/>
      <c r="H279" s="50"/>
      <c r="I279" s="50"/>
      <c r="N279" t="s">
        <v>180</v>
      </c>
    </row>
    <row r="280" spans="1:14" x14ac:dyDescent="0.2">
      <c r="A280" s="49"/>
      <c r="B280" s="50"/>
      <c r="C280" s="50"/>
      <c r="D280" s="50"/>
      <c r="E280" s="50"/>
      <c r="F280" s="72"/>
      <c r="G280" s="50"/>
      <c r="H280" s="50"/>
      <c r="I280" s="50"/>
      <c r="N280" t="s">
        <v>181</v>
      </c>
    </row>
    <row r="281" spans="1:14" x14ac:dyDescent="0.2">
      <c r="A281" s="49"/>
      <c r="B281" s="50"/>
      <c r="C281" s="50"/>
      <c r="D281" s="50"/>
      <c r="E281" s="50"/>
      <c r="F281" s="72"/>
      <c r="G281" s="50"/>
      <c r="H281" s="50"/>
      <c r="I281" s="50"/>
      <c r="N281" t="s">
        <v>182</v>
      </c>
    </row>
    <row r="282" spans="1:14" x14ac:dyDescent="0.2">
      <c r="A282" s="49"/>
      <c r="B282" s="50"/>
      <c r="C282" s="50"/>
      <c r="D282" s="50"/>
      <c r="E282" s="50"/>
      <c r="F282" s="72"/>
      <c r="G282" s="50"/>
      <c r="H282" s="50"/>
      <c r="I282" s="50"/>
      <c r="N282" t="s">
        <v>183</v>
      </c>
    </row>
    <row r="283" spans="1:14" x14ac:dyDescent="0.2">
      <c r="A283" s="49"/>
      <c r="B283" s="50"/>
      <c r="C283" s="50"/>
      <c r="D283" s="50"/>
      <c r="E283" s="50"/>
      <c r="F283" s="72"/>
      <c r="G283" s="50"/>
      <c r="H283" s="50"/>
      <c r="I283" s="50"/>
      <c r="N283" t="s">
        <v>184</v>
      </c>
    </row>
    <row r="284" spans="1:14" x14ac:dyDescent="0.2">
      <c r="A284" s="49"/>
      <c r="B284" s="50"/>
      <c r="C284" s="50"/>
      <c r="D284" s="50"/>
      <c r="E284" s="50"/>
      <c r="F284" s="72"/>
      <c r="G284" s="50"/>
      <c r="H284" s="50"/>
      <c r="I284" s="50"/>
      <c r="N284" t="s">
        <v>185</v>
      </c>
    </row>
    <row r="285" spans="1:14" x14ac:dyDescent="0.2">
      <c r="A285" s="49"/>
      <c r="B285" s="50"/>
      <c r="C285" s="50"/>
      <c r="D285" s="50"/>
      <c r="E285" s="50"/>
      <c r="F285" s="72"/>
      <c r="G285" s="50"/>
      <c r="H285" s="50"/>
      <c r="I285" s="50"/>
      <c r="N285" t="s">
        <v>186</v>
      </c>
    </row>
    <row r="286" spans="1:14" x14ac:dyDescent="0.2">
      <c r="A286" s="49"/>
      <c r="B286" s="50"/>
      <c r="C286" s="50"/>
      <c r="D286" s="50"/>
      <c r="E286" s="50"/>
      <c r="F286" s="72"/>
      <c r="G286" s="50"/>
      <c r="H286" s="50"/>
      <c r="I286" s="50"/>
      <c r="N286" t="s">
        <v>187</v>
      </c>
    </row>
    <row r="287" spans="1:14" x14ac:dyDescent="0.2">
      <c r="A287" s="49"/>
      <c r="B287" s="50"/>
      <c r="C287" s="50"/>
      <c r="D287" s="50"/>
      <c r="E287" s="50"/>
      <c r="F287" s="72"/>
      <c r="G287" s="50"/>
      <c r="H287" s="50"/>
      <c r="I287" s="50"/>
      <c r="N287" t="s">
        <v>188</v>
      </c>
    </row>
    <row r="288" spans="1:14" x14ac:dyDescent="0.2">
      <c r="A288" s="49"/>
      <c r="B288" s="50"/>
      <c r="C288" s="50"/>
      <c r="D288" s="50"/>
      <c r="E288" s="50"/>
      <c r="F288" s="72"/>
      <c r="G288" s="50"/>
      <c r="H288" s="50"/>
      <c r="I288" s="50"/>
      <c r="N288" t="s">
        <v>189</v>
      </c>
    </row>
    <row r="289" spans="1:14" x14ac:dyDescent="0.2">
      <c r="A289" s="49"/>
      <c r="B289" s="50"/>
      <c r="C289" s="50"/>
      <c r="D289" s="50"/>
      <c r="E289" s="50"/>
      <c r="F289" s="72"/>
      <c r="G289" s="50"/>
      <c r="H289" s="50"/>
      <c r="I289" s="50"/>
      <c r="N289" t="s">
        <v>190</v>
      </c>
    </row>
    <row r="290" spans="1:14" x14ac:dyDescent="0.2">
      <c r="A290" s="49"/>
      <c r="B290" s="50"/>
      <c r="C290" s="50"/>
      <c r="D290" s="50"/>
      <c r="E290" s="50"/>
      <c r="F290" s="72"/>
      <c r="G290" s="50"/>
      <c r="H290" s="50"/>
      <c r="I290" s="50"/>
      <c r="N290" t="s">
        <v>191</v>
      </c>
    </row>
    <row r="291" spans="1:14" x14ac:dyDescent="0.2">
      <c r="A291" s="49"/>
      <c r="B291" s="50"/>
      <c r="C291" s="50"/>
      <c r="D291" s="50"/>
      <c r="E291" s="50"/>
      <c r="F291" s="72"/>
      <c r="G291" s="50"/>
      <c r="H291" s="50"/>
      <c r="I291" s="50"/>
      <c r="N291" t="s">
        <v>192</v>
      </c>
    </row>
    <row r="292" spans="1:14" x14ac:dyDescent="0.2">
      <c r="A292" s="49"/>
      <c r="B292" s="50"/>
      <c r="C292" s="50"/>
      <c r="D292" s="50"/>
      <c r="E292" s="50"/>
      <c r="F292" s="72"/>
      <c r="G292" s="50"/>
      <c r="H292" s="50"/>
      <c r="I292" s="50"/>
      <c r="N292" t="s">
        <v>193</v>
      </c>
    </row>
    <row r="293" spans="1:14" x14ac:dyDescent="0.2">
      <c r="A293" s="49"/>
      <c r="B293" s="50"/>
      <c r="C293" s="50"/>
      <c r="D293" s="50"/>
      <c r="E293" s="50"/>
      <c r="F293" s="72"/>
      <c r="G293" s="50"/>
      <c r="H293" s="50"/>
      <c r="I293" s="50"/>
      <c r="N293" t="s">
        <v>220</v>
      </c>
    </row>
    <row r="294" spans="1:14" x14ac:dyDescent="0.2">
      <c r="A294" s="49"/>
      <c r="B294" s="50"/>
      <c r="C294" s="50"/>
      <c r="D294" s="50"/>
      <c r="E294" s="50"/>
      <c r="F294" s="72"/>
      <c r="G294" s="50"/>
      <c r="H294" s="50"/>
      <c r="I294" s="50"/>
      <c r="N294" t="s">
        <v>194</v>
      </c>
    </row>
    <row r="295" spans="1:14" x14ac:dyDescent="0.2">
      <c r="A295" s="49"/>
      <c r="B295" s="50"/>
      <c r="C295" s="50"/>
      <c r="D295" s="50"/>
      <c r="E295" s="50"/>
      <c r="F295" s="72"/>
      <c r="G295" s="50"/>
      <c r="H295" s="50"/>
      <c r="I295" s="50"/>
      <c r="N295" t="s">
        <v>195</v>
      </c>
    </row>
    <row r="296" spans="1:14" x14ac:dyDescent="0.2">
      <c r="A296" s="49"/>
      <c r="B296" s="50"/>
      <c r="C296" s="50"/>
      <c r="D296" s="50"/>
      <c r="E296" s="50"/>
      <c r="F296" s="72"/>
      <c r="G296" s="50"/>
      <c r="H296" s="50"/>
      <c r="I296" s="50"/>
      <c r="N296" t="s">
        <v>221</v>
      </c>
    </row>
    <row r="297" spans="1:14" x14ac:dyDescent="0.2">
      <c r="A297" s="49"/>
      <c r="B297" s="50"/>
      <c r="C297" s="50"/>
      <c r="D297" s="50"/>
      <c r="E297" s="50"/>
      <c r="F297" s="72"/>
      <c r="G297" s="50"/>
      <c r="H297" s="50"/>
      <c r="I297" s="50"/>
      <c r="N297" t="s">
        <v>196</v>
      </c>
    </row>
    <row r="298" spans="1:14" x14ac:dyDescent="0.2">
      <c r="A298" s="49"/>
      <c r="B298" s="50"/>
      <c r="C298" s="50"/>
      <c r="D298" s="50"/>
      <c r="E298" s="50"/>
      <c r="F298" s="72"/>
      <c r="G298" s="50"/>
      <c r="H298" s="50"/>
      <c r="I298" s="50"/>
      <c r="N298" t="s">
        <v>197</v>
      </c>
    </row>
    <row r="299" spans="1:14" x14ac:dyDescent="0.2">
      <c r="A299" s="49"/>
      <c r="B299" s="50"/>
      <c r="C299" s="50"/>
      <c r="D299" s="50"/>
      <c r="E299" s="50"/>
      <c r="F299" s="72"/>
      <c r="G299" s="50"/>
      <c r="H299" s="50"/>
      <c r="I299" s="50"/>
      <c r="N299" t="s">
        <v>198</v>
      </c>
    </row>
    <row r="300" spans="1:14" x14ac:dyDescent="0.2">
      <c r="A300" s="49"/>
      <c r="B300" s="50"/>
      <c r="C300" s="50"/>
      <c r="D300" s="50"/>
      <c r="E300" s="50"/>
      <c r="F300" s="72"/>
      <c r="G300" s="50"/>
      <c r="H300" s="50"/>
      <c r="I300" s="50"/>
      <c r="N300" t="s">
        <v>222</v>
      </c>
    </row>
    <row r="301" spans="1:14" x14ac:dyDescent="0.2">
      <c r="A301" s="49"/>
      <c r="B301" s="50"/>
      <c r="C301" s="50"/>
      <c r="D301" s="50"/>
      <c r="E301" s="50"/>
      <c r="F301" s="72"/>
      <c r="G301" s="50"/>
      <c r="H301" s="50"/>
      <c r="I301" s="50"/>
      <c r="N301" t="s">
        <v>223</v>
      </c>
    </row>
    <row r="302" spans="1:14" x14ac:dyDescent="0.2">
      <c r="A302" s="49"/>
      <c r="B302" s="50"/>
      <c r="C302" s="50"/>
      <c r="D302" s="50"/>
      <c r="E302" s="50"/>
      <c r="F302" s="72"/>
      <c r="G302" s="50"/>
      <c r="H302" s="50"/>
      <c r="I302" s="50"/>
      <c r="N302" t="s">
        <v>199</v>
      </c>
    </row>
    <row r="303" spans="1:14" x14ac:dyDescent="0.2">
      <c r="A303" s="49"/>
      <c r="B303" s="50"/>
      <c r="C303" s="50"/>
      <c r="D303" s="50"/>
      <c r="E303" s="50"/>
      <c r="F303" s="72"/>
      <c r="G303" s="50"/>
      <c r="H303" s="50"/>
      <c r="I303" s="50"/>
      <c r="N303" t="s">
        <v>200</v>
      </c>
    </row>
    <row r="304" spans="1:14" x14ac:dyDescent="0.2">
      <c r="A304" s="49"/>
      <c r="B304" s="50"/>
      <c r="C304" s="50"/>
      <c r="D304" s="50"/>
      <c r="E304" s="50"/>
      <c r="F304" s="72"/>
      <c r="G304" s="50"/>
      <c r="H304" s="50"/>
      <c r="I304" s="50"/>
      <c r="N304" t="s">
        <v>201</v>
      </c>
    </row>
    <row r="305" spans="1:14" x14ac:dyDescent="0.2">
      <c r="A305" s="49"/>
      <c r="B305" s="50"/>
      <c r="C305" s="50"/>
      <c r="D305" s="50"/>
      <c r="E305" s="50"/>
      <c r="F305" s="72"/>
      <c r="G305" s="50"/>
      <c r="H305" s="50"/>
      <c r="I305" s="50"/>
      <c r="N305" t="s">
        <v>224</v>
      </c>
    </row>
    <row r="306" spans="1:14" x14ac:dyDescent="0.2">
      <c r="A306" s="49"/>
      <c r="B306" s="50"/>
      <c r="C306" s="50"/>
      <c r="D306" s="50"/>
      <c r="E306" s="50"/>
      <c r="F306" s="72"/>
      <c r="G306" s="50"/>
      <c r="H306" s="50"/>
      <c r="I306" s="50"/>
      <c r="N306" t="s">
        <v>225</v>
      </c>
    </row>
    <row r="307" spans="1:14" x14ac:dyDescent="0.2">
      <c r="A307" s="49"/>
      <c r="B307" s="50"/>
      <c r="C307" s="50"/>
      <c r="D307" s="50"/>
      <c r="E307" s="50"/>
      <c r="F307" s="72"/>
      <c r="G307" s="50"/>
      <c r="H307" s="50"/>
      <c r="I307" s="50"/>
      <c r="N307" t="s">
        <v>202</v>
      </c>
    </row>
    <row r="308" spans="1:14" x14ac:dyDescent="0.2">
      <c r="A308" s="49"/>
      <c r="B308" s="50"/>
      <c r="C308" s="50"/>
      <c r="D308" s="50"/>
      <c r="E308" s="50"/>
      <c r="F308" s="72"/>
      <c r="G308" s="50"/>
      <c r="H308" s="50"/>
      <c r="I308" s="50"/>
      <c r="N308" t="s">
        <v>203</v>
      </c>
    </row>
    <row r="309" spans="1:14" x14ac:dyDescent="0.2">
      <c r="A309" s="49"/>
      <c r="B309" s="50"/>
      <c r="C309" s="50"/>
      <c r="D309" s="50"/>
      <c r="E309" s="50"/>
      <c r="F309" s="72"/>
      <c r="G309" s="50"/>
      <c r="H309" s="50"/>
      <c r="I309" s="50"/>
      <c r="N309" t="s">
        <v>204</v>
      </c>
    </row>
    <row r="310" spans="1:14" x14ac:dyDescent="0.2">
      <c r="A310" s="49"/>
      <c r="B310" s="50"/>
      <c r="C310" s="50"/>
      <c r="D310" s="50"/>
      <c r="E310" s="50"/>
      <c r="F310" s="72"/>
      <c r="G310" s="50"/>
      <c r="H310" s="50"/>
      <c r="I310" s="50"/>
    </row>
  </sheetData>
  <phoneticPr fontId="0" type="noConversion"/>
  <conditionalFormatting sqref="B167:B310">
    <cfRule type="expression" dxfId="6" priority="1" stopIfTrue="1">
      <formula>A167&lt;&gt;""</formula>
    </cfRule>
  </conditionalFormatting>
  <conditionalFormatting sqref="C128:C310">
    <cfRule type="expression" dxfId="5" priority="2" stopIfTrue="1">
      <formula>OR(D128="datetime",D128="ordinal",D128="nominal")</formula>
    </cfRule>
    <cfRule type="expression" dxfId="4" priority="3" stopIfTrue="1">
      <formula>OR(D128="interval",D128="ratio")</formula>
    </cfRule>
  </conditionalFormatting>
  <conditionalFormatting sqref="D128:D310">
    <cfRule type="expression" dxfId="3" priority="4" stopIfTrue="1">
      <formula>A128&lt;&gt;""</formula>
    </cfRule>
  </conditionalFormatting>
  <conditionalFormatting sqref="F128:F310">
    <cfRule type="expression" dxfId="2" priority="5" stopIfTrue="1">
      <formula>OR(D128="nominal",D128="datetime",D128="ordinal")</formula>
    </cfRule>
    <cfRule type="expression" dxfId="1" priority="6" stopIfTrue="1">
      <formula>B128&lt;&gt;""</formula>
    </cfRule>
    <cfRule type="expression" dxfId="0" priority="7" stopIfTrue="1">
      <formula>OR(D128 = "interval", D128="ratio")</formula>
    </cfRule>
  </conditionalFormatting>
  <dataValidations count="5">
    <dataValidation showDropDown="1" showInputMessage="1" showErrorMessage="1" sqref="D127" xr:uid="{00000000-0002-0000-0000-000000000000}"/>
    <dataValidation type="list" allowBlank="1" showInputMessage="1" showErrorMessage="1" prompt="Please select from the list. See comment In Measurement Scale above." sqref="D128:D310" xr:uid="{00000000-0002-0000-0000-000001000000}">
      <formula1>$L$129:$L$134</formula1>
    </dataValidation>
    <dataValidation type="list" allowBlank="1" showInputMessage="1" showErrorMessage="1" prompt="If variable is a number select from list. See comment in NumberType Cell for help." sqref="F128:F310" xr:uid="{00000000-0002-0000-0000-000002000000}">
      <formula1>$M$129:$M$133</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N145" xr:uid="{00000000-0002-0000-0000-000003000000}">
      <formula1>$N$126:$N$268</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28:C310" xr:uid="{00000000-0002-0000-0000-000004000000}">
      <formula1>N$129:N$309</formula1>
    </dataValidation>
  </dataValidations>
  <hyperlinks>
    <hyperlink ref="B5" r:id="rId1" xr:uid="{00000000-0004-0000-0000-000000000000}"/>
    <hyperlink ref="B23" r:id="rId2" xr:uid="{00000000-0004-0000-0000-000001000000}"/>
  </hyperlinks>
  <printOptions gridLines="1"/>
  <pageMargins left="0.53" right="0.38" top="0.5" bottom="0.5" header="0.5" footer="0.5"/>
  <pageSetup scale="99" fitToHeight="10" orientation="landscape" cellComments="atEnd"/>
  <headerFooter alignWithMargins="0"/>
  <rowBreaks count="1" manualBreakCount="1">
    <brk id="54" max="5"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1"/>
  <sheetViews>
    <sheetView zoomScaleNormal="100" workbookViewId="0"/>
  </sheetViews>
  <sheetFormatPr defaultRowHeight="12.75" x14ac:dyDescent="0.2"/>
  <cols>
    <col min="1" max="1" width="10.7109375" style="98" bestFit="1" customWidth="1"/>
    <col min="2" max="2" width="12.42578125" style="103" bestFit="1" customWidth="1"/>
    <col min="3" max="3" width="12.7109375" style="103" bestFit="1" customWidth="1"/>
    <col min="4" max="4" width="5.28515625" style="98" bestFit="1" customWidth="1"/>
    <col min="5" max="5" width="8" style="98" bestFit="1" customWidth="1"/>
    <col min="6" max="6" width="16.7109375" style="99" bestFit="1" customWidth="1"/>
    <col min="7" max="7" width="20.42578125" style="99" bestFit="1" customWidth="1"/>
    <col min="8" max="8" width="12.28515625" style="100" bestFit="1" customWidth="1"/>
    <col min="9" max="9" width="12.28515625" style="101" bestFit="1" customWidth="1"/>
    <col min="10" max="10" width="9.85546875" style="100" bestFit="1" customWidth="1"/>
    <col min="11" max="11" width="9.85546875" style="101" bestFit="1" customWidth="1"/>
    <col min="12" max="12" width="9.7109375" style="100" bestFit="1" customWidth="1"/>
    <col min="13" max="13" width="9.42578125" style="101" bestFit="1" customWidth="1"/>
    <col min="14" max="14" width="9.42578125" style="100" bestFit="1" customWidth="1"/>
    <col min="15" max="15" width="9.42578125" style="101" bestFit="1" customWidth="1"/>
    <col min="16" max="16" width="9.7109375" style="100" bestFit="1" customWidth="1"/>
    <col min="17" max="17" width="9.42578125" style="101" bestFit="1" customWidth="1"/>
    <col min="18" max="18" width="9" style="100" bestFit="1" customWidth="1"/>
    <col min="19" max="19" width="9" style="101" bestFit="1" customWidth="1"/>
    <col min="20" max="20" width="10" style="100" bestFit="1" customWidth="1"/>
    <col min="21" max="21" width="9.85546875" style="101" bestFit="1" customWidth="1"/>
    <col min="22" max="23" width="12.28515625" style="101" bestFit="1" customWidth="1"/>
    <col min="24" max="24" width="10.85546875" style="101" bestFit="1" customWidth="1"/>
    <col min="25" max="25" width="10.7109375" style="101" bestFit="1" customWidth="1"/>
    <col min="26" max="29" width="9.42578125" style="101" bestFit="1" customWidth="1"/>
    <col min="30" max="31" width="12.28515625" style="100" bestFit="1" customWidth="1"/>
    <col min="32" max="33" width="9.85546875" style="100" bestFit="1" customWidth="1"/>
    <col min="34" max="34" width="10" style="100" bestFit="1" customWidth="1"/>
    <col min="35" max="35" width="9.85546875" style="100" bestFit="1" customWidth="1"/>
    <col min="36" max="36" width="9.140625" style="100" bestFit="1" customWidth="1"/>
    <col min="37" max="37" width="9.28515625" style="100" bestFit="1" customWidth="1"/>
    <col min="38" max="38" width="14.42578125" style="99" bestFit="1" customWidth="1"/>
    <col min="39" max="39" width="14.42578125" style="100" bestFit="1" customWidth="1"/>
    <col min="40" max="16384" width="9.140625" style="98"/>
  </cols>
  <sheetData>
    <row r="1" spans="1:39" s="102" customFormat="1" x14ac:dyDescent="0.2">
      <c r="A1" s="105" t="s">
        <v>256</v>
      </c>
      <c r="B1" s="115" t="s">
        <v>257</v>
      </c>
      <c r="C1" s="115" t="s">
        <v>258</v>
      </c>
      <c r="D1" s="106" t="s">
        <v>259</v>
      </c>
      <c r="E1" s="106" t="s">
        <v>260</v>
      </c>
      <c r="F1" s="107" t="s">
        <v>261</v>
      </c>
      <c r="G1" s="107" t="s">
        <v>262</v>
      </c>
      <c r="H1" s="108" t="s">
        <v>263</v>
      </c>
      <c r="I1" s="109" t="s">
        <v>264</v>
      </c>
      <c r="J1" s="108" t="s">
        <v>265</v>
      </c>
      <c r="K1" s="109" t="s">
        <v>266</v>
      </c>
      <c r="L1" s="108" t="s">
        <v>267</v>
      </c>
      <c r="M1" s="109" t="s">
        <v>268</v>
      </c>
      <c r="N1" s="108" t="s">
        <v>269</v>
      </c>
      <c r="O1" s="109" t="s">
        <v>270</v>
      </c>
      <c r="P1" s="108" t="s">
        <v>271</v>
      </c>
      <c r="Q1" s="109" t="s">
        <v>272</v>
      </c>
      <c r="R1" s="108" t="s">
        <v>273</v>
      </c>
      <c r="S1" s="109" t="s">
        <v>274</v>
      </c>
      <c r="T1" s="108" t="s">
        <v>275</v>
      </c>
      <c r="U1" s="109" t="s">
        <v>276</v>
      </c>
      <c r="V1" s="109" t="s">
        <v>277</v>
      </c>
      <c r="W1" s="109" t="s">
        <v>278</v>
      </c>
      <c r="X1" s="109" t="s">
        <v>279</v>
      </c>
      <c r="Y1" s="109" t="s">
        <v>280</v>
      </c>
      <c r="Z1" s="109" t="s">
        <v>281</v>
      </c>
      <c r="AA1" s="109" t="s">
        <v>282</v>
      </c>
      <c r="AB1" s="109" t="s">
        <v>283</v>
      </c>
      <c r="AC1" s="109" t="s">
        <v>284</v>
      </c>
      <c r="AD1" s="108" t="s">
        <v>285</v>
      </c>
      <c r="AE1" s="108" t="s">
        <v>286</v>
      </c>
      <c r="AF1" s="108" t="s">
        <v>287</v>
      </c>
      <c r="AG1" s="108" t="s">
        <v>288</v>
      </c>
      <c r="AH1" s="108" t="s">
        <v>289</v>
      </c>
      <c r="AI1" s="108" t="s">
        <v>290</v>
      </c>
      <c r="AJ1" s="108" t="s">
        <v>291</v>
      </c>
      <c r="AK1" s="108" t="s">
        <v>292</v>
      </c>
      <c r="AL1" s="107" t="s">
        <v>293</v>
      </c>
      <c r="AM1" s="108" t="s">
        <v>294</v>
      </c>
    </row>
    <row r="2" spans="1:39" x14ac:dyDescent="0.2">
      <c r="A2" s="110">
        <v>1994</v>
      </c>
      <c r="B2" s="116">
        <v>34217</v>
      </c>
      <c r="C2" s="116">
        <v>34577</v>
      </c>
      <c r="D2">
        <v>362</v>
      </c>
      <c r="E2" s="110" t="s">
        <v>295</v>
      </c>
      <c r="F2" s="111">
        <v>209512989.48552334</v>
      </c>
      <c r="G2" s="111">
        <v>579565.66939287237</v>
      </c>
      <c r="H2" s="112">
        <v>125.97165166449783</v>
      </c>
      <c r="I2" s="113">
        <v>3.2517204869514154</v>
      </c>
      <c r="J2" s="112">
        <v>7.8825495284483607</v>
      </c>
      <c r="K2" s="113">
        <v>0.20347314219020035</v>
      </c>
      <c r="L2" s="112">
        <v>118.08910213604948</v>
      </c>
      <c r="M2" s="113">
        <v>3.0482473447612155</v>
      </c>
      <c r="N2" s="112">
        <v>2.4588194519967623</v>
      </c>
      <c r="O2" s="113">
        <v>6.3469784512048599E-2</v>
      </c>
      <c r="P2" s="112">
        <v>44.79559469404915</v>
      </c>
      <c r="Q2" s="113">
        <v>1.156313750491718</v>
      </c>
      <c r="R2" s="112">
        <v>47.254414146045917</v>
      </c>
      <c r="S2" s="113">
        <v>1.2197835350037665</v>
      </c>
      <c r="T2" s="112">
        <v>70.834687990003559</v>
      </c>
      <c r="U2" s="113">
        <v>1.8284638097574488</v>
      </c>
      <c r="V2" s="113">
        <v>3.1588581910007902</v>
      </c>
      <c r="W2" s="113">
        <v>8.1539963629344098E-2</v>
      </c>
      <c r="X2" s="113">
        <v>1.4540980917368616</v>
      </c>
      <c r="Y2" s="113">
        <v>3.7534798444420793E-2</v>
      </c>
      <c r="Z2" s="113">
        <v>1.7047600992639285</v>
      </c>
      <c r="AA2" s="113">
        <v>4.4005165184923291E-2</v>
      </c>
      <c r="AB2" s="113">
        <v>0.7743451969277686</v>
      </c>
      <c r="AC2" s="113">
        <v>1.9988260116875801E-2</v>
      </c>
      <c r="AD2" s="112">
        <v>1740.5330392969786</v>
      </c>
      <c r="AE2" s="112">
        <v>44.928576130536364</v>
      </c>
      <c r="AF2" s="112">
        <v>77.005972615363035</v>
      </c>
      <c r="AG2" s="112">
        <v>1.9877638775261495</v>
      </c>
      <c r="AH2" s="112">
        <v>1663.5270666816157</v>
      </c>
      <c r="AI2" s="112">
        <v>42.940812253010215</v>
      </c>
      <c r="AJ2" s="112">
        <v>88.303181662390728</v>
      </c>
      <c r="AK2" s="112">
        <v>16.119673373720573</v>
      </c>
      <c r="AL2" s="111">
        <v>309182.13790020428</v>
      </c>
      <c r="AM2" s="114">
        <f t="shared" ref="AM2:AM22" si="0">AL2/387.4/100</f>
        <v>7.9809534821942263</v>
      </c>
    </row>
    <row r="3" spans="1:39" x14ac:dyDescent="0.2">
      <c r="A3" s="110">
        <v>1995</v>
      </c>
      <c r="B3" s="116">
        <v>34578</v>
      </c>
      <c r="C3" s="116">
        <v>34951</v>
      </c>
      <c r="D3">
        <v>374</v>
      </c>
      <c r="E3" s="110" t="s">
        <v>295</v>
      </c>
      <c r="F3" s="111">
        <v>174771441.5639213</v>
      </c>
      <c r="G3" s="111">
        <v>467303.31968962913</v>
      </c>
      <c r="H3" s="112">
        <v>106.73542705361969</v>
      </c>
      <c r="I3" s="113">
        <v>2.7551736461956557</v>
      </c>
      <c r="J3" s="112">
        <v>4.2455042660093323</v>
      </c>
      <c r="K3" s="113">
        <v>0.10958968162130441</v>
      </c>
      <c r="L3" s="112">
        <v>102.48992278761037</v>
      </c>
      <c r="M3" s="113">
        <v>2.6455839645743513</v>
      </c>
      <c r="N3" s="112">
        <v>2.3827302459865796</v>
      </c>
      <c r="O3" s="113">
        <v>6.1505685234552902E-2</v>
      </c>
      <c r="P3" s="112">
        <v>49.137915671960698</v>
      </c>
      <c r="Q3" s="113">
        <v>1.2684025728435906</v>
      </c>
      <c r="R3" s="112">
        <v>51.520645917947277</v>
      </c>
      <c r="S3" s="113">
        <v>1.3299082580781436</v>
      </c>
      <c r="T3" s="112">
        <v>50.969276869663091</v>
      </c>
      <c r="U3" s="113">
        <v>1.3156757064962079</v>
      </c>
      <c r="V3" s="113">
        <v>2.6863539534088838</v>
      </c>
      <c r="W3" s="113">
        <v>6.934315832237696E-2</v>
      </c>
      <c r="X3" s="113">
        <v>0.77037390694724417</v>
      </c>
      <c r="Y3" s="113">
        <v>1.9885748759608784E-2</v>
      </c>
      <c r="Z3" s="113">
        <v>1.9159800464616399</v>
      </c>
      <c r="AA3" s="113">
        <v>4.9457409562768194E-2</v>
      </c>
      <c r="AB3" s="113">
        <v>0.71611253186186219</v>
      </c>
      <c r="AC3" s="113">
        <v>1.8485093749660873E-2</v>
      </c>
      <c r="AD3" s="112">
        <v>1583.5815192768878</v>
      </c>
      <c r="AE3" s="112">
        <v>40.877168799093653</v>
      </c>
      <c r="AF3" s="112">
        <v>43.422493041867959</v>
      </c>
      <c r="AG3" s="112">
        <v>1.1208697222991213</v>
      </c>
      <c r="AH3" s="112">
        <v>1540.1590262350198</v>
      </c>
      <c r="AI3" s="112">
        <v>39.756299076794527</v>
      </c>
      <c r="AJ3" s="112">
        <v>87.978998833383372</v>
      </c>
      <c r="AK3" s="112">
        <v>17.309264819464165</v>
      </c>
      <c r="AL3" s="111">
        <v>139680.18333004482</v>
      </c>
      <c r="AM3" s="114">
        <f t="shared" si="0"/>
        <v>3.6055803647404447</v>
      </c>
    </row>
    <row r="4" spans="1:39" x14ac:dyDescent="0.2">
      <c r="A4" s="110">
        <v>1996</v>
      </c>
      <c r="B4" s="116">
        <v>34952</v>
      </c>
      <c r="C4" s="116">
        <v>35310</v>
      </c>
      <c r="D4">
        <v>359</v>
      </c>
      <c r="E4" s="110" t="s">
        <v>295</v>
      </c>
      <c r="F4" s="111">
        <v>217974308.26359856</v>
      </c>
      <c r="G4" s="111">
        <v>607170.77510751691</v>
      </c>
      <c r="H4" s="112">
        <v>132.73805332135919</v>
      </c>
      <c r="I4" s="113">
        <v>3.4263823779390599</v>
      </c>
      <c r="J4" s="112">
        <v>7.6135462468392481</v>
      </c>
      <c r="K4" s="113">
        <v>0.1965293300681272</v>
      </c>
      <c r="L4" s="112">
        <v>125.12450707451997</v>
      </c>
      <c r="M4" s="113">
        <v>3.2298530478709342</v>
      </c>
      <c r="N4" s="112">
        <v>2.7714415270890593</v>
      </c>
      <c r="O4" s="113">
        <v>7.1539533481906545E-2</v>
      </c>
      <c r="P4" s="112">
        <v>56.224128951969774</v>
      </c>
      <c r="Q4" s="113">
        <v>1.4513197974179084</v>
      </c>
      <c r="R4" s="112">
        <v>58.995570479058834</v>
      </c>
      <c r="S4" s="113">
        <v>1.5228593308998151</v>
      </c>
      <c r="T4" s="112">
        <v>66.128936595461099</v>
      </c>
      <c r="U4" s="113">
        <v>1.7069937169711176</v>
      </c>
      <c r="V4" s="113">
        <v>4.0252528224164301</v>
      </c>
      <c r="W4" s="113">
        <v>0.1039043062058965</v>
      </c>
      <c r="X4" s="113">
        <v>1.2146068152008063</v>
      </c>
      <c r="Y4" s="113">
        <v>3.1352783045968155E-2</v>
      </c>
      <c r="Z4" s="113">
        <v>2.8106460072156243</v>
      </c>
      <c r="AA4" s="113">
        <v>7.2551523159928341E-2</v>
      </c>
      <c r="AB4" s="113">
        <v>0.77051054259545981</v>
      </c>
      <c r="AC4" s="113">
        <v>1.9889275751044395E-2</v>
      </c>
      <c r="AD4" s="112">
        <v>1866.2943779885038</v>
      </c>
      <c r="AE4" s="112">
        <v>48.174867784938151</v>
      </c>
      <c r="AF4" s="112">
        <v>75.012815723250682</v>
      </c>
      <c r="AG4" s="112">
        <v>1.9363142933208743</v>
      </c>
      <c r="AH4" s="112">
        <v>1791.2815622652531</v>
      </c>
      <c r="AI4" s="112">
        <v>46.238553491617274</v>
      </c>
      <c r="AJ4" s="112">
        <v>73.019009781138593</v>
      </c>
      <c r="AK4" s="112">
        <v>16.403310026818257</v>
      </c>
      <c r="AL4" s="111">
        <v>300763.05692956946</v>
      </c>
      <c r="AM4" s="114">
        <f t="shared" si="0"/>
        <v>7.7636307932258513</v>
      </c>
    </row>
    <row r="5" spans="1:39" x14ac:dyDescent="0.2">
      <c r="A5" s="110">
        <v>1997</v>
      </c>
      <c r="B5" s="116">
        <v>35311</v>
      </c>
      <c r="C5" s="116">
        <v>35677</v>
      </c>
      <c r="D5">
        <v>367</v>
      </c>
      <c r="E5" s="110" t="s">
        <v>295</v>
      </c>
      <c r="F5" s="111">
        <v>313840666.57132035</v>
      </c>
      <c r="G5" s="111">
        <v>856318.32625189726</v>
      </c>
      <c r="H5" s="112">
        <v>224.47178466317484</v>
      </c>
      <c r="I5" s="113">
        <v>5.7943155566126725</v>
      </c>
      <c r="J5" s="112">
        <v>11.368149332154218</v>
      </c>
      <c r="K5" s="113">
        <v>0.29344732401017604</v>
      </c>
      <c r="L5" s="112">
        <v>213.10503108127017</v>
      </c>
      <c r="M5" s="113">
        <v>5.5009042612614909</v>
      </c>
      <c r="N5" s="112">
        <v>6.2798574011346702</v>
      </c>
      <c r="O5" s="113">
        <v>0.1621026691051799</v>
      </c>
      <c r="P5" s="112">
        <v>69.379016842307237</v>
      </c>
      <c r="Q5" s="113">
        <v>1.7908884058416943</v>
      </c>
      <c r="R5" s="112">
        <v>75.6588742434419</v>
      </c>
      <c r="S5" s="113">
        <v>1.952991074946874</v>
      </c>
      <c r="T5" s="112">
        <v>137.44615683782823</v>
      </c>
      <c r="U5" s="113">
        <v>3.5479131863146161</v>
      </c>
      <c r="V5" s="113">
        <v>5.1521510594344679</v>
      </c>
      <c r="W5" s="113">
        <v>0.13299305780677512</v>
      </c>
      <c r="X5" s="113">
        <v>1.727510880577225</v>
      </c>
      <c r="Y5" s="113">
        <v>4.4592433675199404E-2</v>
      </c>
      <c r="Z5" s="113">
        <v>3.4246401788572416</v>
      </c>
      <c r="AA5" s="113">
        <v>8.8400624131575678E-2</v>
      </c>
      <c r="AB5" s="113">
        <v>1.0657644078516484</v>
      </c>
      <c r="AC5" s="113">
        <v>2.7510697156728148E-2</v>
      </c>
      <c r="AD5" s="112">
        <v>2997.5048312828339</v>
      </c>
      <c r="AE5" s="112">
        <v>77.374931112102075</v>
      </c>
      <c r="AF5" s="112">
        <v>105.43481156733866</v>
      </c>
      <c r="AG5" s="112">
        <v>2.7216007115988292</v>
      </c>
      <c r="AH5" s="112">
        <v>2892.0700197154961</v>
      </c>
      <c r="AI5" s="112">
        <v>74.653330400503265</v>
      </c>
      <c r="AJ5" s="112">
        <v>96.477126870248881</v>
      </c>
      <c r="AK5" s="112">
        <v>15.579191723705661</v>
      </c>
      <c r="AL5" s="111">
        <v>423210.90122493834</v>
      </c>
      <c r="AM5" s="114">
        <f t="shared" si="0"/>
        <v>10.924390842151222</v>
      </c>
    </row>
    <row r="6" spans="1:39" x14ac:dyDescent="0.2">
      <c r="A6" s="110">
        <v>1998</v>
      </c>
      <c r="B6" s="116">
        <v>35678</v>
      </c>
      <c r="C6" s="116">
        <v>36039</v>
      </c>
      <c r="D6">
        <v>363</v>
      </c>
      <c r="E6" s="110" t="s">
        <v>295</v>
      </c>
      <c r="F6" s="111">
        <v>289287123.67928505</v>
      </c>
      <c r="G6" s="111">
        <v>798033.44463251054</v>
      </c>
      <c r="H6" s="112">
        <v>197.52466846236854</v>
      </c>
      <c r="I6" s="113">
        <v>5.0987265994416253</v>
      </c>
      <c r="J6" s="112">
        <v>11.071702797665898</v>
      </c>
      <c r="K6" s="113">
        <v>0.28579511609875835</v>
      </c>
      <c r="L6" s="112">
        <v>186.45296566470265</v>
      </c>
      <c r="M6" s="113">
        <v>4.8129314833428669</v>
      </c>
      <c r="N6" s="112">
        <v>4.9672822079633621</v>
      </c>
      <c r="O6" s="113">
        <v>0.1282210172422138</v>
      </c>
      <c r="P6" s="112">
        <v>53.297351158655289</v>
      </c>
      <c r="Q6" s="113">
        <v>1.375770551333384</v>
      </c>
      <c r="R6" s="112">
        <v>58.264633366618654</v>
      </c>
      <c r="S6" s="113">
        <v>1.5039915685755978</v>
      </c>
      <c r="T6" s="112">
        <v>128.18833229808399</v>
      </c>
      <c r="U6" s="113">
        <v>3.3089399147672696</v>
      </c>
      <c r="V6" s="113">
        <v>7.075329809465261</v>
      </c>
      <c r="W6" s="113">
        <v>0.18263628831866963</v>
      </c>
      <c r="X6" s="113">
        <v>1.9041601552383187</v>
      </c>
      <c r="Y6" s="113">
        <v>4.915230137424674E-2</v>
      </c>
      <c r="Z6" s="113">
        <v>5.1711696542269427</v>
      </c>
      <c r="AA6" s="113">
        <v>0.1334839869444229</v>
      </c>
      <c r="AB6" s="113">
        <v>1.4069221524631237</v>
      </c>
      <c r="AC6" s="113">
        <v>3.6317040590168395E-2</v>
      </c>
      <c r="AD6" s="112">
        <v>3409.130879631161</v>
      </c>
      <c r="AE6" s="112">
        <v>88.000280837149219</v>
      </c>
      <c r="AF6" s="112">
        <v>126.23046978620201</v>
      </c>
      <c r="AG6" s="112">
        <v>3.2584013883893141</v>
      </c>
      <c r="AH6" s="112">
        <v>3282.9004098449582</v>
      </c>
      <c r="AI6" s="112">
        <v>84.741879448759917</v>
      </c>
      <c r="AJ6" s="112">
        <v>61.81705494634754</v>
      </c>
      <c r="AK6" s="112">
        <v>20.135810835837077</v>
      </c>
      <c r="AL6" s="111">
        <v>451217.13607316313</v>
      </c>
      <c r="AM6" s="114">
        <f t="shared" si="0"/>
        <v>11.647318948713554</v>
      </c>
    </row>
    <row r="7" spans="1:39" x14ac:dyDescent="0.2">
      <c r="A7" s="110">
        <v>1999</v>
      </c>
      <c r="B7" s="116">
        <v>36040</v>
      </c>
      <c r="C7" s="116">
        <v>36411</v>
      </c>
      <c r="D7">
        <v>372</v>
      </c>
      <c r="E7" s="110" t="s">
        <v>295</v>
      </c>
      <c r="F7" s="111">
        <v>131838364.10275902</v>
      </c>
      <c r="G7" s="111">
        <v>354881.19543138362</v>
      </c>
      <c r="H7" s="112">
        <v>90.732529559992457</v>
      </c>
      <c r="I7" s="113">
        <v>2.3420890438820976</v>
      </c>
      <c r="J7" s="112">
        <v>5.5869426400147528</v>
      </c>
      <c r="K7" s="113">
        <v>0.14421638203445411</v>
      </c>
      <c r="L7" s="112">
        <v>85.145586919977688</v>
      </c>
      <c r="M7" s="113">
        <v>2.1978726618476436</v>
      </c>
      <c r="N7" s="112">
        <v>3.4168157848476599</v>
      </c>
      <c r="O7" s="113">
        <v>8.8198652164369132E-2</v>
      </c>
      <c r="P7" s="112">
        <v>34.789888868008504</v>
      </c>
      <c r="Q7" s="113">
        <v>0.89803533474466957</v>
      </c>
      <c r="R7" s="112">
        <v>38.20670465285616</v>
      </c>
      <c r="S7" s="113">
        <v>0.98623398690903885</v>
      </c>
      <c r="T7" s="112">
        <v>46.938882267121556</v>
      </c>
      <c r="U7" s="113">
        <v>1.211638674938605</v>
      </c>
      <c r="V7" s="113">
        <v>2.7958479265022969</v>
      </c>
      <c r="W7" s="113">
        <v>7.2169538629382995E-2</v>
      </c>
      <c r="X7" s="113">
        <v>1.0769242238548351</v>
      </c>
      <c r="Y7" s="113">
        <v>2.779876674896322E-2</v>
      </c>
      <c r="Z7" s="113">
        <v>1.7189237026474617</v>
      </c>
      <c r="AA7" s="113">
        <v>4.4370771880419768E-2</v>
      </c>
      <c r="AB7" s="113">
        <v>0.77349835339070094</v>
      </c>
      <c r="AC7" s="113">
        <v>1.9966400448908128E-2</v>
      </c>
      <c r="AD7" s="112">
        <v>1241.4455014938303</v>
      </c>
      <c r="AE7" s="112">
        <v>32.045573089670377</v>
      </c>
      <c r="AF7" s="112">
        <v>50.889291569848787</v>
      </c>
      <c r="AG7" s="112">
        <v>1.3136110369088485</v>
      </c>
      <c r="AH7" s="112">
        <v>1190.5562099239817</v>
      </c>
      <c r="AI7" s="112">
        <v>30.731962052761531</v>
      </c>
      <c r="AJ7" s="112">
        <v>71.859324722657632</v>
      </c>
      <c r="AK7" s="112">
        <v>15.962886652669399</v>
      </c>
      <c r="AL7" s="111">
        <v>170994.95061566457</v>
      </c>
      <c r="AM7" s="114">
        <f t="shared" si="0"/>
        <v>4.4139119931766801</v>
      </c>
    </row>
    <row r="8" spans="1:39" x14ac:dyDescent="0.2">
      <c r="A8" s="110">
        <v>2000</v>
      </c>
      <c r="B8" s="116">
        <v>36412</v>
      </c>
      <c r="C8" s="116">
        <v>36776</v>
      </c>
      <c r="D8">
        <v>366</v>
      </c>
      <c r="E8" s="110" t="s">
        <v>295</v>
      </c>
      <c r="F8" s="111">
        <v>215836366.85303846</v>
      </c>
      <c r="G8" s="111">
        <v>590523.57552130905</v>
      </c>
      <c r="H8" s="112">
        <v>153.38605755163397</v>
      </c>
      <c r="I8" s="113">
        <v>3.9593716456281363</v>
      </c>
      <c r="J8" s="112">
        <v>10.888861563943665</v>
      </c>
      <c r="K8" s="113">
        <v>0.2810754146603941</v>
      </c>
      <c r="L8" s="112">
        <v>142.49719598769036</v>
      </c>
      <c r="M8" s="113">
        <v>3.6782962309677423</v>
      </c>
      <c r="N8" s="112">
        <v>2.914002455539578</v>
      </c>
      <c r="O8" s="113">
        <v>7.5219474846142956E-2</v>
      </c>
      <c r="P8" s="112">
        <v>38.083617207155434</v>
      </c>
      <c r="Q8" s="113">
        <v>0.98305671675672257</v>
      </c>
      <c r="R8" s="112">
        <v>40.997619662695001</v>
      </c>
      <c r="S8" s="113">
        <v>1.0582761916028653</v>
      </c>
      <c r="T8" s="112">
        <v>101.49957632499532</v>
      </c>
      <c r="U8" s="113">
        <v>2.6200200393648769</v>
      </c>
      <c r="V8" s="113">
        <v>4.271565165599692</v>
      </c>
      <c r="W8" s="113">
        <v>0.11026239456891306</v>
      </c>
      <c r="X8" s="113">
        <v>2.1075647696896604</v>
      </c>
      <c r="Y8" s="113">
        <v>5.440280768429686E-2</v>
      </c>
      <c r="Z8" s="113">
        <v>2.1640003959100316</v>
      </c>
      <c r="AA8" s="113">
        <v>5.5859586884616202E-2</v>
      </c>
      <c r="AB8" s="113">
        <v>0.92245173692674487</v>
      </c>
      <c r="AC8" s="113">
        <v>2.3811350979007353E-2</v>
      </c>
      <c r="AD8" s="112">
        <v>2398.0329017011641</v>
      </c>
      <c r="AE8" s="112">
        <v>61.900694416653685</v>
      </c>
      <c r="AF8" s="112">
        <v>111.27719338934779</v>
      </c>
      <c r="AG8" s="112">
        <v>2.8724107741184253</v>
      </c>
      <c r="AH8" s="112">
        <v>2286.7557083118163</v>
      </c>
      <c r="AI8" s="112">
        <v>59.028283642535278</v>
      </c>
      <c r="AJ8" s="112">
        <v>79.511968760871497</v>
      </c>
      <c r="AK8" s="112">
        <v>18.23963075029102</v>
      </c>
      <c r="AL8" s="111">
        <v>529622.02396514197</v>
      </c>
      <c r="AM8" s="114">
        <f t="shared" si="0"/>
        <v>13.671193184438359</v>
      </c>
    </row>
    <row r="9" spans="1:39" x14ac:dyDescent="0.2">
      <c r="A9" s="110">
        <v>2001</v>
      </c>
      <c r="B9" s="116">
        <v>36777</v>
      </c>
      <c r="C9" s="116">
        <v>37116</v>
      </c>
      <c r="D9">
        <v>371</v>
      </c>
      <c r="E9" s="110" t="s">
        <v>295</v>
      </c>
      <c r="F9" s="111">
        <v>237754364.22745553</v>
      </c>
      <c r="G9" s="111">
        <v>641712.18414967752</v>
      </c>
      <c r="H9" s="112">
        <v>165.62194921284393</v>
      </c>
      <c r="I9" s="113">
        <v>4.2752181004864207</v>
      </c>
      <c r="J9" s="112">
        <v>12.886679727403905</v>
      </c>
      <c r="K9" s="113">
        <v>0.3326453207899821</v>
      </c>
      <c r="L9" s="112">
        <v>152.73526948544003</v>
      </c>
      <c r="M9" s="113">
        <v>3.9425727796964383</v>
      </c>
      <c r="N9" s="112">
        <v>5.9687379943660641</v>
      </c>
      <c r="O9" s="113">
        <v>0.15407170868265527</v>
      </c>
      <c r="P9" s="112">
        <v>61.089200585436018</v>
      </c>
      <c r="Q9" s="113">
        <v>1.5769024415445541</v>
      </c>
      <c r="R9" s="112">
        <v>67.057938579802084</v>
      </c>
      <c r="S9" s="113">
        <v>1.7309741502272096</v>
      </c>
      <c r="T9" s="112">
        <v>85.67733090563793</v>
      </c>
      <c r="U9" s="113">
        <v>2.2115986294692296</v>
      </c>
      <c r="V9" s="113">
        <v>4.2104760712669371</v>
      </c>
      <c r="W9" s="113">
        <v>0.10868549487008097</v>
      </c>
      <c r="X9" s="113">
        <v>2.4428115538561586</v>
      </c>
      <c r="Y9" s="113">
        <v>6.3056570827469252E-2</v>
      </c>
      <c r="Z9" s="113">
        <v>1.7676645174107786</v>
      </c>
      <c r="AA9" s="113">
        <v>4.5628924042611735E-2</v>
      </c>
      <c r="AB9" s="113">
        <v>1.5715659146855325</v>
      </c>
      <c r="AC9" s="113">
        <v>4.0567008639275495E-2</v>
      </c>
      <c r="AD9" s="112">
        <v>3133.1995764957742</v>
      </c>
      <c r="AE9" s="112">
        <v>80.877634912126339</v>
      </c>
      <c r="AF9" s="112">
        <v>119.63579610124832</v>
      </c>
      <c r="AG9" s="112">
        <v>3.0881723309563323</v>
      </c>
      <c r="AH9" s="112">
        <v>3013.563780394526</v>
      </c>
      <c r="AI9" s="112">
        <v>77.789462581170014</v>
      </c>
      <c r="AJ9" s="112">
        <v>87.100439453110013</v>
      </c>
      <c r="AK9" s="112">
        <v>22.070743179179189</v>
      </c>
      <c r="AL9" s="111">
        <v>622800.28117413959</v>
      </c>
      <c r="AM9" s="114">
        <f t="shared" si="0"/>
        <v>16.076414072641704</v>
      </c>
    </row>
    <row r="10" spans="1:39" x14ac:dyDescent="0.2">
      <c r="A10" s="110">
        <v>2002</v>
      </c>
      <c r="B10" s="116">
        <v>37148</v>
      </c>
      <c r="C10" s="116">
        <v>37516</v>
      </c>
      <c r="D10">
        <v>370</v>
      </c>
      <c r="E10" s="110" t="s">
        <v>295</v>
      </c>
      <c r="F10" s="111">
        <v>75346160.140860602</v>
      </c>
      <c r="G10" s="111">
        <v>203913.82988054291</v>
      </c>
      <c r="H10" s="112">
        <v>51.140961332736218</v>
      </c>
      <c r="I10" s="113">
        <v>1.3201074169524063</v>
      </c>
      <c r="J10" s="112">
        <v>4.5775141316499761</v>
      </c>
      <c r="K10" s="113">
        <v>0.11815988982059825</v>
      </c>
      <c r="L10" s="112">
        <v>46.563447201086248</v>
      </c>
      <c r="M10" s="113">
        <v>1.2019475271318081</v>
      </c>
      <c r="N10" s="112">
        <v>1.6003275826853534</v>
      </c>
      <c r="O10" s="113">
        <v>4.1309436827190328E-2</v>
      </c>
      <c r="P10" s="112">
        <v>12.818945089892724</v>
      </c>
      <c r="Q10" s="113">
        <v>0.3308968789337306</v>
      </c>
      <c r="R10" s="112">
        <v>14.419272672578078</v>
      </c>
      <c r="S10" s="113">
        <v>0.37220631576092095</v>
      </c>
      <c r="T10" s="112">
        <v>32.144174528508181</v>
      </c>
      <c r="U10" s="113">
        <v>0.82974121137088763</v>
      </c>
      <c r="V10" s="113">
        <v>2.2655158545582754</v>
      </c>
      <c r="W10" s="113">
        <v>5.8480016896186766E-2</v>
      </c>
      <c r="X10" s="113">
        <v>0.7922578872267777</v>
      </c>
      <c r="Y10" s="113">
        <v>2.0450642416798597E-2</v>
      </c>
      <c r="Z10" s="113">
        <v>1.4732579673314974</v>
      </c>
      <c r="AA10" s="113">
        <v>3.8029374479388166E-2</v>
      </c>
      <c r="AB10" s="113">
        <v>0.39617942079284052</v>
      </c>
      <c r="AC10" s="113">
        <v>1.0226624181539508E-2</v>
      </c>
      <c r="AD10" s="112">
        <v>791.37708634269552</v>
      </c>
      <c r="AE10" s="112">
        <v>20.427906203993174</v>
      </c>
      <c r="AF10" s="112">
        <v>45.341955989245704</v>
      </c>
      <c r="AG10" s="112">
        <v>1.1704170363770188</v>
      </c>
      <c r="AH10" s="112">
        <v>746.03513035344974</v>
      </c>
      <c r="AI10" s="112">
        <v>19.257489167616153</v>
      </c>
      <c r="AJ10" s="112">
        <v>49.984510091188611</v>
      </c>
      <c r="AK10" s="112">
        <v>18.053498474398214</v>
      </c>
      <c r="AL10" s="111">
        <v>159626.61910618769</v>
      </c>
      <c r="AM10" s="114">
        <f t="shared" si="0"/>
        <v>4.1204599666026773</v>
      </c>
    </row>
    <row r="11" spans="1:39" x14ac:dyDescent="0.2">
      <c r="A11" s="110">
        <v>2003</v>
      </c>
      <c r="B11" s="116">
        <v>37517</v>
      </c>
      <c r="C11" s="116">
        <v>37884</v>
      </c>
      <c r="D11">
        <v>368</v>
      </c>
      <c r="E11" s="110" t="s">
        <v>295</v>
      </c>
      <c r="F11" s="111">
        <v>225488422.98847383</v>
      </c>
      <c r="G11" s="111">
        <v>612740.27985998325</v>
      </c>
      <c r="H11" s="112">
        <v>164.24640429683828</v>
      </c>
      <c r="I11" s="113">
        <v>4.2397110040484849</v>
      </c>
      <c r="J11" s="112">
        <v>8.2256840112292888</v>
      </c>
      <c r="K11" s="113">
        <v>0.21233051138950151</v>
      </c>
      <c r="L11" s="112">
        <v>156.020720285609</v>
      </c>
      <c r="M11" s="113">
        <v>4.0273804926589838</v>
      </c>
      <c r="N11" s="112">
        <v>5.8327196375876804</v>
      </c>
      <c r="O11" s="113">
        <v>0.15056065146070421</v>
      </c>
      <c r="P11" s="112">
        <v>57.016436919289504</v>
      </c>
      <c r="Q11" s="113">
        <v>1.4717717325578084</v>
      </c>
      <c r="R11" s="112">
        <v>62.849156556877183</v>
      </c>
      <c r="S11" s="113">
        <v>1.6223323840185129</v>
      </c>
      <c r="T11" s="112">
        <v>93.171563728731869</v>
      </c>
      <c r="U11" s="113">
        <v>2.405048108640472</v>
      </c>
      <c r="V11" s="113">
        <v>4.8765144724537963</v>
      </c>
      <c r="W11" s="113">
        <v>0.12587801942317492</v>
      </c>
      <c r="X11" s="113">
        <v>1.3705261307736383</v>
      </c>
      <c r="Y11" s="113">
        <v>3.5377545967311262E-2</v>
      </c>
      <c r="Z11" s="113">
        <v>3.5059883416801569</v>
      </c>
      <c r="AA11" s="113">
        <v>9.0500473455863623E-2</v>
      </c>
      <c r="AB11" s="113">
        <v>0.82218400692626747</v>
      </c>
      <c r="AC11" s="113">
        <v>2.122312872809157E-2</v>
      </c>
      <c r="AD11" s="112">
        <v>2031.773765363778</v>
      </c>
      <c r="AE11" s="112">
        <v>52.446405920593136</v>
      </c>
      <c r="AF11" s="112">
        <v>89.150209560840452</v>
      </c>
      <c r="AG11" s="112">
        <v>2.3012444388446167</v>
      </c>
      <c r="AH11" s="112">
        <v>1942.6235558029375</v>
      </c>
      <c r="AI11" s="112">
        <v>50.145161481748517</v>
      </c>
      <c r="AJ11" s="112">
        <v>74.579593418961323</v>
      </c>
      <c r="AK11" s="112">
        <v>14.431991594615203</v>
      </c>
      <c r="AL11" s="111">
        <v>339930.69989127223</v>
      </c>
      <c r="AM11" s="114">
        <f t="shared" si="0"/>
        <v>8.7746695893462121</v>
      </c>
    </row>
    <row r="12" spans="1:39" x14ac:dyDescent="0.2">
      <c r="A12" s="110">
        <v>2004</v>
      </c>
      <c r="B12" s="116">
        <v>37885</v>
      </c>
      <c r="C12" s="116">
        <v>38246</v>
      </c>
      <c r="D12">
        <v>362</v>
      </c>
      <c r="E12" s="110" t="s">
        <v>295</v>
      </c>
      <c r="F12" s="111">
        <v>220005411.14529037</v>
      </c>
      <c r="G12" s="111">
        <v>608590.3489496276</v>
      </c>
      <c r="H12" s="112">
        <v>150.47994333989996</v>
      </c>
      <c r="I12" s="113">
        <v>3.8843557909112025</v>
      </c>
      <c r="J12" s="112">
        <v>10.177928839107141</v>
      </c>
      <c r="K12" s="113">
        <v>0.26272402785511467</v>
      </c>
      <c r="L12" s="112">
        <v>140.30201450079284</v>
      </c>
      <c r="M12" s="113">
        <v>3.6216317630560879</v>
      </c>
      <c r="N12" s="112">
        <v>5.6957478640031347</v>
      </c>
      <c r="O12" s="113">
        <v>0.14702498358294103</v>
      </c>
      <c r="P12" s="112">
        <v>62.760606482506127</v>
      </c>
      <c r="Q12" s="113">
        <v>1.6200466309371739</v>
      </c>
      <c r="R12" s="112">
        <v>68.456354346509272</v>
      </c>
      <c r="S12" s="113">
        <v>1.7670716145201153</v>
      </c>
      <c r="T12" s="112">
        <v>71.84566015428355</v>
      </c>
      <c r="U12" s="113">
        <v>1.854560148535972</v>
      </c>
      <c r="V12" s="113">
        <v>5.8622208214048053</v>
      </c>
      <c r="W12" s="113">
        <v>0.1513221688540218</v>
      </c>
      <c r="X12" s="113">
        <v>2.0267952027299994</v>
      </c>
      <c r="Y12" s="113">
        <v>5.2317893720443966E-2</v>
      </c>
      <c r="Z12" s="113">
        <v>3.8354256186748072</v>
      </c>
      <c r="AA12" s="113">
        <v>9.9004275133577874E-2</v>
      </c>
      <c r="AB12" s="113">
        <v>1.8269777738524948</v>
      </c>
      <c r="AC12" s="113">
        <v>4.7159983837183658E-2</v>
      </c>
      <c r="AD12" s="112">
        <v>1854.9882070123972</v>
      </c>
      <c r="AE12" s="112">
        <v>47.883020315239989</v>
      </c>
      <c r="AF12" s="112">
        <v>91.839380573451464</v>
      </c>
      <c r="AG12" s="112">
        <v>2.3706603142346792</v>
      </c>
      <c r="AH12" s="112">
        <v>1763.1488264389457</v>
      </c>
      <c r="AI12" s="112">
        <v>45.51236000100532</v>
      </c>
      <c r="AJ12" s="112">
        <v>56.839480970663232</v>
      </c>
      <c r="AK12" s="112">
        <v>14.381670142530563</v>
      </c>
      <c r="AL12" s="111">
        <v>420160.02153993369</v>
      </c>
      <c r="AM12" s="114">
        <f t="shared" si="0"/>
        <v>10.845638139905361</v>
      </c>
    </row>
    <row r="13" spans="1:39" x14ac:dyDescent="0.2">
      <c r="A13" s="110">
        <v>2005</v>
      </c>
      <c r="B13" s="116">
        <v>38247</v>
      </c>
      <c r="C13" s="116">
        <v>38617</v>
      </c>
      <c r="D13">
        <v>371</v>
      </c>
      <c r="E13" s="110" t="s">
        <v>295</v>
      </c>
      <c r="F13" s="111">
        <v>306180812.38473666</v>
      </c>
      <c r="G13" s="111">
        <v>825285.20858419582</v>
      </c>
      <c r="H13" s="112">
        <v>180.42521903956373</v>
      </c>
      <c r="I13" s="113">
        <v>4.6573365782024716</v>
      </c>
      <c r="J13" s="112">
        <v>17.0323809157202</v>
      </c>
      <c r="K13" s="113">
        <v>0.43965877428291689</v>
      </c>
      <c r="L13" s="112">
        <v>163.39283812384349</v>
      </c>
      <c r="M13" s="113">
        <v>4.2176778039195533</v>
      </c>
      <c r="N13" s="112">
        <v>7.9170842645803825</v>
      </c>
      <c r="O13" s="113">
        <v>0.20436459123852305</v>
      </c>
      <c r="P13" s="112">
        <v>91.182099325055944</v>
      </c>
      <c r="Q13" s="113">
        <v>2.3536938390566844</v>
      </c>
      <c r="R13" s="112">
        <v>99.099183589636326</v>
      </c>
      <c r="S13" s="113">
        <v>2.558058430295207</v>
      </c>
      <c r="T13" s="112">
        <v>64.293654534207192</v>
      </c>
      <c r="U13" s="113">
        <v>1.659619373624347</v>
      </c>
      <c r="V13" s="113">
        <v>8.7968682859957728</v>
      </c>
      <c r="W13" s="113">
        <v>0.22707455565296267</v>
      </c>
      <c r="X13" s="113">
        <v>2.9244685694054269</v>
      </c>
      <c r="Y13" s="113">
        <v>7.5489637826675962E-2</v>
      </c>
      <c r="Z13" s="113">
        <v>5.872399716590345</v>
      </c>
      <c r="AA13" s="113">
        <v>0.15158491782628664</v>
      </c>
      <c r="AB13" s="113">
        <v>3.1167393495795901</v>
      </c>
      <c r="AC13" s="113">
        <v>8.0452745213721991E-2</v>
      </c>
      <c r="AD13" s="112">
        <v>2324.7984625968465</v>
      </c>
      <c r="AE13" s="112">
        <v>60.01028556006316</v>
      </c>
      <c r="AF13" s="112">
        <v>143.40658887582836</v>
      </c>
      <c r="AG13" s="112">
        <v>3.701770492406514</v>
      </c>
      <c r="AH13" s="112">
        <v>2181.3918737210183</v>
      </c>
      <c r="AI13" s="112">
        <v>56.308515067656643</v>
      </c>
      <c r="AJ13" s="112">
        <v>45.415365108078738</v>
      </c>
      <c r="AK13" s="112">
        <v>15.032626189772881</v>
      </c>
      <c r="AL13" s="111">
        <v>2717728.1742918505</v>
      </c>
      <c r="AM13" s="114">
        <f t="shared" si="0"/>
        <v>70.153024633243433</v>
      </c>
    </row>
    <row r="14" spans="1:39" x14ac:dyDescent="0.2">
      <c r="A14" s="110">
        <v>2006</v>
      </c>
      <c r="B14" s="116">
        <v>38618</v>
      </c>
      <c r="C14" s="116">
        <v>38979</v>
      </c>
      <c r="D14">
        <v>363</v>
      </c>
      <c r="E14" s="110" t="s">
        <v>295</v>
      </c>
      <c r="F14" s="111">
        <v>397364189.17010486</v>
      </c>
      <c r="G14" s="111">
        <v>1096177.0735727032</v>
      </c>
      <c r="H14" s="112">
        <v>245.00861286725535</v>
      </c>
      <c r="I14" s="113">
        <v>6.3244350249678725</v>
      </c>
      <c r="J14" s="112">
        <v>27.57090275406452</v>
      </c>
      <c r="K14" s="113">
        <v>0.7116908299965029</v>
      </c>
      <c r="L14" s="112">
        <v>217.4377101131908</v>
      </c>
      <c r="M14" s="113">
        <v>5.6127441949713681</v>
      </c>
      <c r="N14" s="112">
        <v>7.6444002363307098</v>
      </c>
      <c r="O14" s="113">
        <v>0.19732576758726669</v>
      </c>
      <c r="P14" s="112">
        <v>89.861128756699443</v>
      </c>
      <c r="Q14" s="113">
        <v>2.3195954764248699</v>
      </c>
      <c r="R14" s="112">
        <v>97.505528993030168</v>
      </c>
      <c r="S14" s="113">
        <v>2.5169212440121367</v>
      </c>
      <c r="T14" s="112">
        <v>119.93218112016069</v>
      </c>
      <c r="U14" s="113">
        <v>3.0958229509592332</v>
      </c>
      <c r="V14" s="113">
        <v>12.724772932632245</v>
      </c>
      <c r="W14" s="113">
        <v>0.32846600239112661</v>
      </c>
      <c r="X14" s="113">
        <v>4.5443495801269629</v>
      </c>
      <c r="Y14" s="113">
        <v>0.11730380950250291</v>
      </c>
      <c r="Z14" s="113">
        <v>8.1804233525052812</v>
      </c>
      <c r="AA14" s="113">
        <v>0.21116219288862367</v>
      </c>
      <c r="AB14" s="113">
        <v>3.6713079483659081</v>
      </c>
      <c r="AC14" s="113">
        <v>9.4767887154514924E-2</v>
      </c>
      <c r="AD14" s="112">
        <v>3412.0546751413608</v>
      </c>
      <c r="AE14" s="112">
        <v>88.075753101222546</v>
      </c>
      <c r="AF14" s="112">
        <v>266.26864173708105</v>
      </c>
      <c r="AG14" s="112">
        <v>6.8732225538740606</v>
      </c>
      <c r="AH14" s="112">
        <v>3145.7860334042794</v>
      </c>
      <c r="AI14" s="112">
        <v>81.202530547348474</v>
      </c>
      <c r="AJ14" s="112">
        <v>42.634872482294043</v>
      </c>
      <c r="AK14" s="112">
        <v>16.247308238459073</v>
      </c>
      <c r="AL14" s="111">
        <v>954988.77370634757</v>
      </c>
      <c r="AM14" s="114">
        <f t="shared" si="0"/>
        <v>24.651233188083314</v>
      </c>
    </row>
    <row r="15" spans="1:39" x14ac:dyDescent="0.2">
      <c r="A15" s="110">
        <v>2007</v>
      </c>
      <c r="B15" s="116">
        <v>38980</v>
      </c>
      <c r="C15" s="116">
        <v>39343</v>
      </c>
      <c r="D15">
        <v>364</v>
      </c>
      <c r="E15" s="110" t="s">
        <v>295</v>
      </c>
      <c r="F15" s="111">
        <v>279135707.18700194</v>
      </c>
      <c r="G15" s="111">
        <v>767911.16144979896</v>
      </c>
      <c r="H15" s="112">
        <v>159.22182863848826</v>
      </c>
      <c r="I15" s="113">
        <v>4.1100110644937606</v>
      </c>
      <c r="J15" s="112">
        <v>16.466829754695848</v>
      </c>
      <c r="K15" s="113">
        <v>0.42506013822136934</v>
      </c>
      <c r="L15" s="112">
        <v>142.75499888379241</v>
      </c>
      <c r="M15" s="113">
        <v>3.6849509262723905</v>
      </c>
      <c r="N15" s="112">
        <v>10.31955405151669</v>
      </c>
      <c r="O15" s="113">
        <v>0.26637981547539213</v>
      </c>
      <c r="P15" s="112">
        <v>54.83005122600968</v>
      </c>
      <c r="Q15" s="113">
        <v>1.4153343114612724</v>
      </c>
      <c r="R15" s="112">
        <v>65.149605277526376</v>
      </c>
      <c r="S15" s="113">
        <v>1.6817141269366644</v>
      </c>
      <c r="T15" s="112">
        <v>77.60539360626602</v>
      </c>
      <c r="U15" s="113">
        <v>2.0032367993357258</v>
      </c>
      <c r="V15" s="113">
        <v>10.078996010125092</v>
      </c>
      <c r="W15" s="113">
        <v>0.26017026355511341</v>
      </c>
      <c r="X15" s="113">
        <v>3.010241761482896</v>
      </c>
      <c r="Y15" s="113">
        <v>7.7703710931411873E-2</v>
      </c>
      <c r="Z15" s="113">
        <v>7.0687542486421959</v>
      </c>
      <c r="AA15" s="113">
        <v>0.18246655262370151</v>
      </c>
      <c r="AB15" s="113">
        <v>2.9248921196236974</v>
      </c>
      <c r="AC15" s="113">
        <v>7.5500570976347381E-2</v>
      </c>
      <c r="AD15" s="112">
        <v>2500.2629560349983</v>
      </c>
      <c r="AE15" s="112">
        <v>64.539570367449627</v>
      </c>
      <c r="AF15" s="112">
        <v>153.74389173753386</v>
      </c>
      <c r="AG15" s="112">
        <v>3.9686084599260156</v>
      </c>
      <c r="AH15" s="112">
        <v>2346.5190642974649</v>
      </c>
      <c r="AI15" s="112">
        <v>60.570961907523625</v>
      </c>
      <c r="AJ15" s="112">
        <v>34.979934529438999</v>
      </c>
      <c r="AK15" s="112">
        <v>18.320185577886186</v>
      </c>
      <c r="AL15" s="111">
        <v>990155.60997197148</v>
      </c>
      <c r="AM15" s="114">
        <f t="shared" si="0"/>
        <v>25.558998708620845</v>
      </c>
    </row>
    <row r="16" spans="1:39" x14ac:dyDescent="0.2">
      <c r="A16" s="110">
        <v>2008</v>
      </c>
      <c r="B16" s="116">
        <v>39344</v>
      </c>
      <c r="C16" s="116">
        <v>39711</v>
      </c>
      <c r="D16">
        <v>369</v>
      </c>
      <c r="E16" s="110" t="s">
        <v>295</v>
      </c>
      <c r="F16" s="111">
        <v>239584961.9248327</v>
      </c>
      <c r="G16" s="111">
        <v>650162.71892763278</v>
      </c>
      <c r="H16" s="112">
        <v>141.24708774010438</v>
      </c>
      <c r="I16" s="113">
        <v>3.6460270454337733</v>
      </c>
      <c r="J16" s="112">
        <v>5.8411642807491768</v>
      </c>
      <c r="K16" s="113">
        <v>0.15077863398939539</v>
      </c>
      <c r="L16" s="112">
        <v>135.40592345935519</v>
      </c>
      <c r="M16" s="113">
        <v>3.4952484114443778</v>
      </c>
      <c r="N16" s="112">
        <v>4.5918486670203249</v>
      </c>
      <c r="O16" s="113">
        <v>0.11852990880279619</v>
      </c>
      <c r="P16" s="112">
        <v>62.314882007726226</v>
      </c>
      <c r="Q16" s="113">
        <v>1.6085410946754317</v>
      </c>
      <c r="R16" s="112">
        <v>66.906730674746555</v>
      </c>
      <c r="S16" s="113">
        <v>1.727071003478228</v>
      </c>
      <c r="T16" s="112">
        <v>68.499192784608653</v>
      </c>
      <c r="U16" s="113">
        <v>1.7681774079661499</v>
      </c>
      <c r="V16" s="113">
        <v>5.4267382045079149</v>
      </c>
      <c r="W16" s="113">
        <v>0.14008100682777272</v>
      </c>
      <c r="X16" s="113">
        <v>1.8340527383174765</v>
      </c>
      <c r="Y16" s="113">
        <v>4.7342610694823865E-2</v>
      </c>
      <c r="Z16" s="113">
        <v>3.592685466190439</v>
      </c>
      <c r="AA16" s="113">
        <v>9.2738396132948861E-2</v>
      </c>
      <c r="AB16" s="113">
        <v>2.180389353287735</v>
      </c>
      <c r="AC16" s="113">
        <v>5.6282636894365905E-2</v>
      </c>
      <c r="AD16" s="112">
        <v>1726.9206822173905</v>
      </c>
      <c r="AE16" s="112">
        <v>44.577198818208323</v>
      </c>
      <c r="AF16" s="112">
        <v>57.009416733875412</v>
      </c>
      <c r="AG16" s="112">
        <v>1.4715905197180024</v>
      </c>
      <c r="AH16" s="112">
        <v>1669.9112654835155</v>
      </c>
      <c r="AI16" s="112">
        <v>43.105608298490331</v>
      </c>
      <c r="AJ16" s="112">
        <v>57.633406436958289</v>
      </c>
      <c r="AK16" s="112">
        <v>14.263945743273844</v>
      </c>
      <c r="AL16" s="111">
        <v>176278.40250805279</v>
      </c>
      <c r="AM16" s="114">
        <f t="shared" si="0"/>
        <v>4.5502943342295508</v>
      </c>
    </row>
    <row r="17" spans="1:39" x14ac:dyDescent="0.2">
      <c r="A17" s="110">
        <v>2009</v>
      </c>
      <c r="B17" s="116">
        <v>39712</v>
      </c>
      <c r="C17" s="116">
        <v>40073</v>
      </c>
      <c r="D17">
        <v>362</v>
      </c>
      <c r="E17" s="110" t="s">
        <v>295</v>
      </c>
      <c r="F17" s="111">
        <v>280396987.24424499</v>
      </c>
      <c r="G17" s="111">
        <v>775648.65074479941</v>
      </c>
      <c r="H17" s="112">
        <v>163.35142041127537</v>
      </c>
      <c r="I17" s="113">
        <v>4.2166086838222867</v>
      </c>
      <c r="J17" s="112">
        <v>11.198857926358349</v>
      </c>
      <c r="K17" s="113">
        <v>0.2890773858120379</v>
      </c>
      <c r="L17" s="112">
        <v>152.15256248491698</v>
      </c>
      <c r="M17" s="113">
        <v>3.9275312980102477</v>
      </c>
      <c r="N17" s="112">
        <v>5.7091758915625608</v>
      </c>
      <c r="O17" s="113">
        <v>0.14737160277652453</v>
      </c>
      <c r="P17" s="112">
        <v>54.555754776792504</v>
      </c>
      <c r="Q17" s="113">
        <v>1.408253866205279</v>
      </c>
      <c r="R17" s="112">
        <v>60.264930668355063</v>
      </c>
      <c r="S17" s="113">
        <v>1.5556254689818036</v>
      </c>
      <c r="T17" s="112">
        <v>91.887631816561935</v>
      </c>
      <c r="U17" s="113">
        <v>2.371905829028444</v>
      </c>
      <c r="V17" s="113">
        <v>8.3174032024150026</v>
      </c>
      <c r="W17" s="113">
        <v>0.21469806924148171</v>
      </c>
      <c r="X17" s="113">
        <v>3.2703194120116175</v>
      </c>
      <c r="Y17" s="113">
        <v>8.4417124729262188E-2</v>
      </c>
      <c r="Z17" s="113">
        <v>5.0470837904033869</v>
      </c>
      <c r="AA17" s="113">
        <v>0.13028094451221958</v>
      </c>
      <c r="AB17" s="113">
        <v>4.0995426044142231</v>
      </c>
      <c r="AC17" s="113">
        <v>0.10582195674791491</v>
      </c>
      <c r="AD17" s="112">
        <v>2701.4982012681185</v>
      </c>
      <c r="AE17" s="112">
        <v>69.73407850459779</v>
      </c>
      <c r="AF17" s="112">
        <v>116.17124858859808</v>
      </c>
      <c r="AG17" s="112">
        <v>2.9987415743055776</v>
      </c>
      <c r="AH17" s="112">
        <v>2585.3269526795207</v>
      </c>
      <c r="AI17" s="112">
        <v>66.73533693029222</v>
      </c>
      <c r="AJ17" s="112">
        <v>43.487938220903295</v>
      </c>
      <c r="AK17" s="112">
        <v>19.294279128667569</v>
      </c>
      <c r="AL17" s="111">
        <v>461692.11076124414</v>
      </c>
      <c r="AM17" s="114">
        <f t="shared" si="0"/>
        <v>11.917710654652662</v>
      </c>
    </row>
    <row r="18" spans="1:39" x14ac:dyDescent="0.2">
      <c r="A18" s="110">
        <v>2010</v>
      </c>
      <c r="B18" s="116">
        <v>40074</v>
      </c>
      <c r="C18" s="116">
        <v>40440</v>
      </c>
      <c r="D18">
        <v>367</v>
      </c>
      <c r="E18" s="110" t="s">
        <v>295</v>
      </c>
      <c r="F18" s="111">
        <v>382817611.22515678</v>
      </c>
      <c r="G18" s="111">
        <v>1043099.7581066942</v>
      </c>
      <c r="H18" s="112">
        <v>208.31593851618354</v>
      </c>
      <c r="I18" s="113">
        <v>5.3772828734172311</v>
      </c>
      <c r="J18" s="112">
        <v>20.912117328712206</v>
      </c>
      <c r="K18" s="113">
        <v>0.5398068489600466</v>
      </c>
      <c r="L18" s="112">
        <v>187.40382118747127</v>
      </c>
      <c r="M18" s="113">
        <v>4.8374760244571835</v>
      </c>
      <c r="N18" s="112">
        <v>7.2692719139508677</v>
      </c>
      <c r="O18" s="113">
        <v>0.18764253778912929</v>
      </c>
      <c r="P18" s="112">
        <v>67.747212288820336</v>
      </c>
      <c r="Q18" s="113">
        <v>1.748766450408372</v>
      </c>
      <c r="R18" s="112">
        <v>75.01648420277121</v>
      </c>
      <c r="S18" s="113">
        <v>1.9364089881975013</v>
      </c>
      <c r="T18" s="112">
        <v>112.38733698470007</v>
      </c>
      <c r="U18" s="113">
        <v>2.9010670362596818</v>
      </c>
      <c r="V18" s="113">
        <v>15.900319874459132</v>
      </c>
      <c r="W18" s="113">
        <v>0.41043675463239887</v>
      </c>
      <c r="X18" s="113">
        <v>3.6967134426821113</v>
      </c>
      <c r="Y18" s="113">
        <v>9.5423682051680725E-2</v>
      </c>
      <c r="Z18" s="113">
        <v>12.203606431777018</v>
      </c>
      <c r="AA18" s="113">
        <v>0.31501307258071809</v>
      </c>
      <c r="AB18" s="113">
        <v>3.237706935755567</v>
      </c>
      <c r="AC18" s="113">
        <v>8.3575295192451396E-2</v>
      </c>
      <c r="AD18" s="112">
        <v>2605.5303424064928</v>
      </c>
      <c r="AE18" s="112">
        <v>67.256849313538794</v>
      </c>
      <c r="AF18" s="112">
        <v>193.85939670623827</v>
      </c>
      <c r="AG18" s="112">
        <v>5.004114525199749</v>
      </c>
      <c r="AH18" s="112">
        <v>2411.6709457002544</v>
      </c>
      <c r="AI18" s="112">
        <v>62.252734788339033</v>
      </c>
      <c r="AJ18" s="112">
        <v>29.010171515816566</v>
      </c>
      <c r="AK18" s="112">
        <v>14.592188294022872</v>
      </c>
      <c r="AL18" s="111">
        <v>630680.71530168701</v>
      </c>
      <c r="AM18" s="114">
        <f t="shared" si="0"/>
        <v>16.279832609749278</v>
      </c>
    </row>
    <row r="19" spans="1:39" x14ac:dyDescent="0.2">
      <c r="A19" s="110">
        <v>2011</v>
      </c>
      <c r="B19" s="116">
        <v>40441</v>
      </c>
      <c r="C19" s="116">
        <v>40800</v>
      </c>
      <c r="D19">
        <v>361</v>
      </c>
      <c r="E19" s="110" t="s">
        <v>295</v>
      </c>
      <c r="F19" s="111">
        <v>221983241.11669707</v>
      </c>
      <c r="G19" s="111">
        <v>615764.88520581718</v>
      </c>
      <c r="H19" s="112">
        <v>123.43951159803635</v>
      </c>
      <c r="I19" s="113">
        <v>3.1863580691284552</v>
      </c>
      <c r="J19" s="112">
        <v>11.165444736882698</v>
      </c>
      <c r="K19" s="113">
        <v>0.2882148873743598</v>
      </c>
      <c r="L19" s="112">
        <v>112.27406686115364</v>
      </c>
      <c r="M19" s="113">
        <v>2.898143181754095</v>
      </c>
      <c r="N19" s="112">
        <v>7.8411571629745991</v>
      </c>
      <c r="O19" s="113">
        <v>0.20240467638034587</v>
      </c>
      <c r="P19" s="112">
        <v>30.927085494182673</v>
      </c>
      <c r="Q19" s="113">
        <v>0.79832435452201012</v>
      </c>
      <c r="R19" s="112">
        <v>38.768242657157273</v>
      </c>
      <c r="S19" s="113">
        <v>1.000729030902356</v>
      </c>
      <c r="T19" s="112">
        <v>72.371476691407878</v>
      </c>
      <c r="U19" s="113">
        <v>1.8681331102583345</v>
      </c>
      <c r="V19" s="113">
        <v>5.2938297155577745</v>
      </c>
      <c r="W19" s="113">
        <v>0.13665022497567825</v>
      </c>
      <c r="X19" s="113">
        <v>2.014485831057435</v>
      </c>
      <c r="Y19" s="113">
        <v>5.2000150517744835E-2</v>
      </c>
      <c r="Z19" s="113">
        <v>3.2793438845003382</v>
      </c>
      <c r="AA19" s="113">
        <v>8.4650074457933364E-2</v>
      </c>
      <c r="AB19" s="113">
        <v>1.0779831875408643</v>
      </c>
      <c r="AC19" s="113">
        <v>2.7826101898318644E-2</v>
      </c>
      <c r="AD19" s="112">
        <v>1796.6244240352801</v>
      </c>
      <c r="AE19" s="112">
        <v>46.376469386558597</v>
      </c>
      <c r="AF19" s="112">
        <v>87.874646179063092</v>
      </c>
      <c r="AG19" s="112">
        <v>2.268318177053771</v>
      </c>
      <c r="AH19" s="112">
        <v>1708.749777856217</v>
      </c>
      <c r="AI19" s="112">
        <v>44.108151209504825</v>
      </c>
      <c r="AJ19" s="112">
        <v>51.631873671089302</v>
      </c>
      <c r="AK19" s="112">
        <v>16.980477327767584</v>
      </c>
      <c r="AL19" s="111">
        <v>297990.50972637109</v>
      </c>
      <c r="AM19" s="114">
        <f t="shared" si="0"/>
        <v>7.6920627188015258</v>
      </c>
    </row>
    <row r="20" spans="1:39" x14ac:dyDescent="0.2">
      <c r="A20" s="110">
        <v>2012</v>
      </c>
      <c r="B20" s="116">
        <v>40801</v>
      </c>
      <c r="C20" s="116">
        <v>41158</v>
      </c>
      <c r="D20">
        <v>357</v>
      </c>
      <c r="E20" s="110" t="s">
        <v>295</v>
      </c>
      <c r="F20" s="111">
        <v>217751557.24861553</v>
      </c>
      <c r="G20" s="111">
        <v>610803.80714899173</v>
      </c>
      <c r="H20" s="112">
        <v>118.25610924189589</v>
      </c>
      <c r="I20" s="113">
        <v>3.0525583180664917</v>
      </c>
      <c r="J20" s="112">
        <v>14.775956679234556</v>
      </c>
      <c r="K20" s="113">
        <v>0.38141344035195035</v>
      </c>
      <c r="L20" s="112">
        <v>103.48015256266133</v>
      </c>
      <c r="M20" s="113">
        <v>2.6711448777145415</v>
      </c>
      <c r="N20" s="112">
        <v>4.9354058970375991</v>
      </c>
      <c r="O20" s="113">
        <v>0.12739819042430561</v>
      </c>
      <c r="P20" s="112">
        <v>61.730568885828575</v>
      </c>
      <c r="Q20" s="113">
        <v>1.5934581539966075</v>
      </c>
      <c r="R20" s="112">
        <v>66.665974782866172</v>
      </c>
      <c r="S20" s="113">
        <v>1.7208563444209131</v>
      </c>
      <c r="T20" s="112">
        <v>69.652811207153974</v>
      </c>
      <c r="U20" s="113">
        <v>1.7979558907370672</v>
      </c>
      <c r="V20" s="113">
        <v>6.2479503380729655</v>
      </c>
      <c r="W20" s="113">
        <v>0.16127904847890981</v>
      </c>
      <c r="X20" s="113">
        <v>2.2887282066686629</v>
      </c>
      <c r="Y20" s="113">
        <v>5.9079199965634051E-2</v>
      </c>
      <c r="Z20" s="113">
        <v>3.9592221314043035</v>
      </c>
      <c r="AA20" s="113">
        <v>0.10219984851327578</v>
      </c>
      <c r="AB20" s="113">
        <v>1.2139198347988573</v>
      </c>
      <c r="AC20" s="113">
        <v>3.1335049943181661E-2</v>
      </c>
      <c r="AD20" s="112">
        <v>1801.3984397241672</v>
      </c>
      <c r="AE20" s="112">
        <v>46.499701593292912</v>
      </c>
      <c r="AF20" s="112">
        <v>96.692860362428064</v>
      </c>
      <c r="AG20" s="112">
        <v>2.4959437367689228</v>
      </c>
      <c r="AH20" s="112">
        <v>1704.7055793617392</v>
      </c>
      <c r="AI20" s="112">
        <v>44.003757856523983</v>
      </c>
      <c r="AJ20" s="112">
        <v>41.910194408187827</v>
      </c>
      <c r="AK20" s="112">
        <v>17.77186418938059</v>
      </c>
      <c r="AL20" s="111">
        <v>301704.80102268828</v>
      </c>
      <c r="AM20" s="114">
        <f t="shared" si="0"/>
        <v>7.7879401399764667</v>
      </c>
    </row>
    <row r="21" spans="1:39" x14ac:dyDescent="0.2">
      <c r="A21" s="110">
        <v>2013</v>
      </c>
      <c r="B21" s="116">
        <v>41158</v>
      </c>
      <c r="C21" s="116">
        <v>41530</v>
      </c>
      <c r="D21">
        <v>374</v>
      </c>
      <c r="E21" s="110" t="s">
        <v>295</v>
      </c>
      <c r="F21" s="111">
        <v>178074362.00159389</v>
      </c>
      <c r="G21" s="111">
        <v>476772.05355179089</v>
      </c>
      <c r="H21" s="112">
        <v>110.1667080176273</v>
      </c>
      <c r="I21" s="113">
        <v>2.8437456896651341</v>
      </c>
      <c r="J21" s="112">
        <v>22.290730856611411</v>
      </c>
      <c r="K21" s="113">
        <v>0.57539315582373285</v>
      </c>
      <c r="L21" s="112">
        <v>87.875977161015868</v>
      </c>
      <c r="M21" s="113">
        <v>2.2683525338414006</v>
      </c>
      <c r="N21" s="112">
        <v>4.2409921269074013</v>
      </c>
      <c r="O21" s="113">
        <v>0.10947320926451733</v>
      </c>
      <c r="P21" s="112">
        <v>5.7405795476418202</v>
      </c>
      <c r="Q21" s="113">
        <v>0.14818222890144089</v>
      </c>
      <c r="R21" s="112">
        <v>9.9815716745492225</v>
      </c>
      <c r="S21" s="113">
        <v>0.25765543816595821</v>
      </c>
      <c r="T21" s="112">
        <v>78.43837662675385</v>
      </c>
      <c r="U21" s="113">
        <v>2.024738684221834</v>
      </c>
      <c r="V21" s="113">
        <v>5.6673490535460918</v>
      </c>
      <c r="W21" s="113">
        <v>0.14629192187780307</v>
      </c>
      <c r="X21" s="113">
        <v>2.0596469288183901</v>
      </c>
      <c r="Y21" s="113">
        <v>5.3165899040226908E-2</v>
      </c>
      <c r="Z21" s="113">
        <v>3.6077021247277021</v>
      </c>
      <c r="AA21" s="113">
        <v>9.3126022837576206E-2</v>
      </c>
      <c r="AB21" s="113">
        <v>2.1051531469246241</v>
      </c>
      <c r="AC21" s="113">
        <v>5.4340556193201453E-2</v>
      </c>
      <c r="AD21" s="112">
        <v>1498.2734515034153</v>
      </c>
      <c r="AE21" s="112">
        <v>38.675102000604426</v>
      </c>
      <c r="AF21" s="112">
        <v>110.42072914000323</v>
      </c>
      <c r="AG21" s="112">
        <v>2.8503027656170166</v>
      </c>
      <c r="AH21" s="112">
        <v>1387.8527223634119</v>
      </c>
      <c r="AI21" s="112">
        <v>35.824799234987402</v>
      </c>
      <c r="AJ21" s="112">
        <v>43.043152177239307</v>
      </c>
      <c r="AK21" s="112">
        <v>15.866732562626483</v>
      </c>
      <c r="AL21" s="111">
        <v>543750.91185995913</v>
      </c>
      <c r="AM21" s="114">
        <f t="shared" si="0"/>
        <v>14.035903765099617</v>
      </c>
    </row>
    <row r="22" spans="1:39" x14ac:dyDescent="0.2">
      <c r="A22" s="110">
        <v>2014</v>
      </c>
      <c r="B22" s="116">
        <v>41531</v>
      </c>
      <c r="C22" s="116">
        <v>41902</v>
      </c>
      <c r="D22">
        <v>372</v>
      </c>
      <c r="E22" s="110" t="s">
        <v>295</v>
      </c>
      <c r="F22" s="111">
        <v>147971655.19096628</v>
      </c>
      <c r="G22" s="111">
        <v>398308.62770112051</v>
      </c>
      <c r="H22" s="112">
        <v>87.518628351829108</v>
      </c>
      <c r="I22" s="113">
        <v>2.2591282486274937</v>
      </c>
      <c r="J22" s="112">
        <v>12.754829692299934</v>
      </c>
      <c r="K22" s="113">
        <v>0.32924186092668906</v>
      </c>
      <c r="L22" s="112">
        <v>74.763798659529201</v>
      </c>
      <c r="M22" s="113">
        <v>1.9298863877008055</v>
      </c>
      <c r="N22" s="112">
        <v>3.8422057139015364</v>
      </c>
      <c r="O22" s="113">
        <v>9.9179290498232736E-2</v>
      </c>
      <c r="P22" s="112">
        <v>25.860665499035356</v>
      </c>
      <c r="Q22" s="113">
        <v>0.66754428237055641</v>
      </c>
      <c r="R22" s="112">
        <v>29.702871212936891</v>
      </c>
      <c r="S22" s="113">
        <v>0.76672357286878912</v>
      </c>
      <c r="T22" s="112">
        <v>45.060927446592302</v>
      </c>
      <c r="U22" s="113">
        <v>1.1631628148320161</v>
      </c>
      <c r="V22" s="113">
        <v>6.3650460539194302</v>
      </c>
      <c r="W22" s="113">
        <v>0.16430165343106401</v>
      </c>
      <c r="X22" s="113">
        <v>3.25736181058168</v>
      </c>
      <c r="Y22" s="113">
        <v>8.40826486985463E-2</v>
      </c>
      <c r="Z22" s="113">
        <v>2.4114496601246556</v>
      </c>
      <c r="AA22" s="113">
        <v>6.224702271875724E-2</v>
      </c>
      <c r="AB22" s="113">
        <v>1.4955118842054476</v>
      </c>
      <c r="AC22" s="113">
        <v>3.8603817351715218E-2</v>
      </c>
      <c r="AD22" s="112">
        <v>1061.5711771745384</v>
      </c>
      <c r="AE22" s="112">
        <v>27.402456819167227</v>
      </c>
      <c r="AF22" s="112">
        <v>59.103794104712179</v>
      </c>
      <c r="AG22" s="112">
        <v>1.5256529195847233</v>
      </c>
      <c r="AH22" s="112">
        <v>1002.4673830698264</v>
      </c>
      <c r="AI22" s="112">
        <v>25.876803899582509</v>
      </c>
      <c r="AJ22" s="112">
        <f>(H22/14.0067)/(V22/30.974)</f>
        <v>30.406078984160406</v>
      </c>
      <c r="AK22" s="112">
        <f>(AD22/12.01)/(H22/14.0067)</f>
        <v>14.146253470180817</v>
      </c>
      <c r="AL22" s="111">
        <v>506868.25639970438</v>
      </c>
      <c r="AM22" s="114">
        <f t="shared" si="0"/>
        <v>13.0838476096981</v>
      </c>
    </row>
    <row r="23" spans="1:39" x14ac:dyDescent="0.2">
      <c r="A23" s="110">
        <v>2015</v>
      </c>
      <c r="B23" s="116">
        <v>41913</v>
      </c>
      <c r="C23" s="116">
        <v>42277</v>
      </c>
      <c r="D23">
        <v>365</v>
      </c>
      <c r="E23" s="110" t="s">
        <v>295</v>
      </c>
      <c r="F23" s="111">
        <v>206458822.90060499</v>
      </c>
      <c r="G23" s="111">
        <v>565640.61068658996</v>
      </c>
      <c r="H23" s="112">
        <v>181.72202537296599</v>
      </c>
      <c r="I23" s="113">
        <v>4.6908111867053801</v>
      </c>
      <c r="J23" s="112">
        <v>7.6097186289255898</v>
      </c>
      <c r="K23" s="113">
        <v>0.19643052733416599</v>
      </c>
      <c r="L23" s="112">
        <v>135.12173282353899</v>
      </c>
      <c r="M23" s="113">
        <v>3.4879125664310502</v>
      </c>
      <c r="N23" s="112">
        <v>7.9583552058985001</v>
      </c>
      <c r="O23" s="113">
        <v>0.20542992271291999</v>
      </c>
      <c r="P23" s="112">
        <v>51.928552750300199</v>
      </c>
      <c r="Q23" s="113">
        <v>1.3404376032601999</v>
      </c>
      <c r="R23" s="112">
        <v>59.880551208999002</v>
      </c>
      <c r="S23" s="113">
        <v>1.5457034385389501</v>
      </c>
      <c r="T23" s="112">
        <v>74.447952570461794</v>
      </c>
      <c r="U23" s="113">
        <v>1.9217334168936999</v>
      </c>
      <c r="V23" s="113">
        <v>4.9085396641696901</v>
      </c>
      <c r="W23" s="113">
        <v>0.126704689317751</v>
      </c>
      <c r="X23" s="113">
        <v>1.3402120928514001</v>
      </c>
      <c r="Y23" s="113">
        <v>3.4595046279075801E-2</v>
      </c>
      <c r="Z23" s="113">
        <v>3.56832757131829</v>
      </c>
      <c r="AA23" s="113">
        <v>9.2109643038675595E-2</v>
      </c>
      <c r="AB23" s="113">
        <v>1.9807441523559</v>
      </c>
      <c r="AC23" s="113">
        <v>5.1129172750539402E-2</v>
      </c>
      <c r="AD23" s="112">
        <v>2291.1651046401698</v>
      </c>
      <c r="AE23" s="112">
        <v>59.142103888491697</v>
      </c>
      <c r="AF23" s="112">
        <v>63.236480143841902</v>
      </c>
      <c r="AG23" s="112">
        <v>1.63233041156019</v>
      </c>
      <c r="AH23" s="112">
        <v>1700.30471592566</v>
      </c>
      <c r="AI23" s="112">
        <v>43.890157871080497</v>
      </c>
      <c r="AJ23" s="112">
        <f>(H23/14.0067)/(V23/30.974)</f>
        <v>81.868480712460624</v>
      </c>
      <c r="AK23" s="112">
        <f>(AD23/12.01)/(H23/14.0067)</f>
        <v>14.704207988722187</v>
      </c>
      <c r="AL23" s="111">
        <v>274429.83075421699</v>
      </c>
      <c r="AM23" s="114">
        <f>AL23/387.4/100</f>
        <v>7.0838882486891324</v>
      </c>
    </row>
    <row r="24" spans="1:39" x14ac:dyDescent="0.2">
      <c r="A24" s="110">
        <v>2016</v>
      </c>
      <c r="B24" s="116">
        <v>42278</v>
      </c>
      <c r="C24" s="116">
        <v>42643</v>
      </c>
      <c r="D24">
        <v>365</v>
      </c>
      <c r="E24" s="110" t="s">
        <v>295</v>
      </c>
      <c r="F24" s="111">
        <v>90705475.243348107</v>
      </c>
      <c r="G24" s="111">
        <v>248508.15135163901</v>
      </c>
      <c r="H24" s="112">
        <v>58.069531439591699</v>
      </c>
      <c r="I24" s="113">
        <v>1.49895538047475</v>
      </c>
      <c r="J24" s="112">
        <v>7.22602084827823</v>
      </c>
      <c r="K24" s="113">
        <v>0.18652609314089399</v>
      </c>
      <c r="L24" s="112">
        <v>49.590042436584199</v>
      </c>
      <c r="M24" s="113">
        <v>1.28007337213692</v>
      </c>
      <c r="N24" s="112">
        <v>0.85095877509448203</v>
      </c>
      <c r="O24" s="113">
        <v>2.1965895072134301E-2</v>
      </c>
      <c r="P24" s="112">
        <v>6.8243749265817497</v>
      </c>
      <c r="Q24" s="113">
        <v>0.176158361553478</v>
      </c>
      <c r="R24" s="112">
        <v>7.6708369806309502</v>
      </c>
      <c r="S24" s="113">
        <v>0.19800818225686501</v>
      </c>
      <c r="T24" s="112">
        <v>41.777030343549903</v>
      </c>
      <c r="U24" s="113">
        <v>1.0783952076290599</v>
      </c>
      <c r="V24" s="113">
        <v>1.5707896500441401</v>
      </c>
      <c r="W24" s="113">
        <v>4.0546970832321602E-2</v>
      </c>
      <c r="X24" s="113">
        <v>0.80579931468715404</v>
      </c>
      <c r="Y24" s="113">
        <v>2.08001888148465E-2</v>
      </c>
      <c r="Z24" s="113">
        <v>0.76587089582994805</v>
      </c>
      <c r="AA24" s="113">
        <v>1.97695120245211E-2</v>
      </c>
      <c r="AB24" s="113">
        <v>0.57449097611405497</v>
      </c>
      <c r="AC24" s="113">
        <v>1.48294005192064E-2</v>
      </c>
      <c r="AD24" s="112">
        <v>870.19762428172703</v>
      </c>
      <c r="AE24" s="112">
        <v>22.462509661376501</v>
      </c>
      <c r="AF24" s="112">
        <v>49.142584474609698</v>
      </c>
      <c r="AG24" s="112">
        <v>1.2685230891742301</v>
      </c>
      <c r="AH24" s="112">
        <v>794.38692399880404</v>
      </c>
      <c r="AI24" s="112">
        <v>20.505599483706899</v>
      </c>
      <c r="AJ24" s="112">
        <f>(H24/14.0067)/(V24/30.974)</f>
        <v>81.750752290234715</v>
      </c>
      <c r="AK24" s="112">
        <f>(AD24/12.01)/(H24/14.0067)</f>
        <v>17.476819103967326</v>
      </c>
      <c r="AL24" s="111">
        <v>192474.51926450801</v>
      </c>
      <c r="AM24" s="114">
        <f>AL24/387.4/100</f>
        <v>4.9683665272201347</v>
      </c>
    </row>
    <row r="25" spans="1:39" x14ac:dyDescent="0.2">
      <c r="A25" s="110">
        <v>2017</v>
      </c>
      <c r="B25" s="116">
        <v>42644</v>
      </c>
      <c r="C25" s="116">
        <v>43008</v>
      </c>
      <c r="D25">
        <v>365</v>
      </c>
      <c r="E25" s="110" t="s">
        <v>295</v>
      </c>
      <c r="F25" s="111">
        <v>182656713.91079599</v>
      </c>
      <c r="G25" s="111">
        <v>500429.35318026401</v>
      </c>
      <c r="H25" s="112">
        <v>53.169744218070598</v>
      </c>
      <c r="I25" s="113">
        <v>1.3724766189486499</v>
      </c>
      <c r="J25" s="112">
        <v>6.3843854306912897</v>
      </c>
      <c r="K25" s="113">
        <v>0.16480086295021401</v>
      </c>
      <c r="L25" s="112">
        <v>98.139683732653396</v>
      </c>
      <c r="M25" s="113">
        <v>2.5332907520044801</v>
      </c>
      <c r="N25" s="112">
        <v>1.99051222417328</v>
      </c>
      <c r="O25" s="113">
        <v>5.1381317092753898E-2</v>
      </c>
      <c r="P25" s="112">
        <v>29.0447464400022</v>
      </c>
      <c r="Q25" s="113">
        <v>0.74973532369649498</v>
      </c>
      <c r="R25" s="112">
        <v>31.021762290739499</v>
      </c>
      <c r="S25" s="113">
        <v>0.80076825737582602</v>
      </c>
      <c r="T25" s="112">
        <v>71.773097795541005</v>
      </c>
      <c r="U25" s="113">
        <v>1.85268708816575</v>
      </c>
      <c r="V25" s="113">
        <v>3.0546289833350202</v>
      </c>
      <c r="W25" s="113">
        <v>7.8849483307563806E-2</v>
      </c>
      <c r="X25" s="113">
        <v>1.36090313110165</v>
      </c>
      <c r="Y25" s="113">
        <v>3.5129146388788203E-2</v>
      </c>
      <c r="Z25" s="113">
        <v>2.10985273145779</v>
      </c>
      <c r="AA25" s="113">
        <v>5.4461867100097899E-2</v>
      </c>
      <c r="AB25" s="113">
        <v>2.1386050605862699</v>
      </c>
      <c r="AC25" s="113">
        <v>5.5204054222670898E-2</v>
      </c>
      <c r="AD25" s="112">
        <v>1735.06912545712</v>
      </c>
      <c r="AE25" s="112">
        <v>44.787535504830103</v>
      </c>
      <c r="AF25" s="112">
        <v>58.329421575321199</v>
      </c>
      <c r="AG25" s="112">
        <v>1.5056639539318799</v>
      </c>
      <c r="AH25" s="112">
        <v>2423.00810779834</v>
      </c>
      <c r="AI25" s="112">
        <v>62.545382235372699</v>
      </c>
      <c r="AJ25" s="112">
        <f>(H25/14.0067)/(V25/30.974)</f>
        <v>38.491742341731097</v>
      </c>
      <c r="AK25" s="112">
        <f>(AD25/12.01)/(H25/14.0067)</f>
        <v>38.057918368789281</v>
      </c>
      <c r="AL25" s="111">
        <v>183706.78930589199</v>
      </c>
      <c r="AM25" s="114">
        <v>4.7420441225062602</v>
      </c>
    </row>
    <row r="26" spans="1:39" x14ac:dyDescent="0.2">
      <c r="A26" s="110">
        <v>2018</v>
      </c>
      <c r="B26" s="116">
        <v>43009</v>
      </c>
      <c r="C26" s="116">
        <v>43373</v>
      </c>
      <c r="D26">
        <v>365</v>
      </c>
      <c r="E26" s="110" t="s">
        <v>295</v>
      </c>
      <c r="F26" s="111">
        <v>171076511.314688</v>
      </c>
      <c r="G26" s="111">
        <v>468702.77072517102</v>
      </c>
      <c r="H26" s="112">
        <v>126.321526230885</v>
      </c>
      <c r="I26" s="113">
        <v>3.26075183869089</v>
      </c>
      <c r="J26" s="112">
        <v>5.9342855789705098</v>
      </c>
      <c r="K26" s="113">
        <v>0.15318238458881001</v>
      </c>
      <c r="L26" s="112">
        <v>119.27437217716999</v>
      </c>
      <c r="M26" s="113">
        <v>3.07884285434098</v>
      </c>
      <c r="N26" s="112">
        <v>2.42712422448521</v>
      </c>
      <c r="O26" s="113">
        <v>6.2651632020785095E-2</v>
      </c>
      <c r="P26" s="112">
        <v>16.435628273708499</v>
      </c>
      <c r="Q26" s="113">
        <v>0.42425473086495902</v>
      </c>
      <c r="R26" s="112">
        <v>18.8627524981937</v>
      </c>
      <c r="S26" s="113">
        <v>0.48690636288574501</v>
      </c>
      <c r="T26" s="112">
        <v>100.506104236062</v>
      </c>
      <c r="U26" s="113">
        <v>2.5943754320098602</v>
      </c>
      <c r="V26" s="113">
        <v>2.45002854096056</v>
      </c>
      <c r="W26" s="113">
        <v>6.3242863731558005E-2</v>
      </c>
      <c r="X26" s="113">
        <v>0.86149135053907799</v>
      </c>
      <c r="Y26" s="113">
        <v>2.2237773632913699E-2</v>
      </c>
      <c r="Z26" s="113">
        <v>1.58853719042148</v>
      </c>
      <c r="AA26" s="113">
        <v>4.1005090098644302E-2</v>
      </c>
      <c r="AB26" s="113">
        <v>0.81211084178674098</v>
      </c>
      <c r="AC26" s="113">
        <v>2.0963108977458501E-2</v>
      </c>
      <c r="AD26" s="112">
        <v>1768.2599618009299</v>
      </c>
      <c r="AE26" s="112">
        <v>45.644294315976602</v>
      </c>
      <c r="AF26" s="112">
        <v>35.1847702897863</v>
      </c>
      <c r="AG26" s="112">
        <v>0.908228453530881</v>
      </c>
      <c r="AH26" s="112">
        <v>1643.6647547492501</v>
      </c>
      <c r="AI26" s="112">
        <v>42.428104149438397</v>
      </c>
      <c r="AJ26" s="112">
        <f>(H26/14.0067)/(V26/30.974)</f>
        <v>114.01649542087965</v>
      </c>
      <c r="AK26" s="112">
        <f>(AD26/12.01)/(H26/14.0067)</f>
        <v>16.325314957740737</v>
      </c>
      <c r="AL26" s="111">
        <v>316847.82867354399</v>
      </c>
      <c r="AM26" s="114">
        <v>8.1788288248204406</v>
      </c>
    </row>
    <row r="27" spans="1:39" x14ac:dyDescent="0.2">
      <c r="A27" s="110">
        <v>1994</v>
      </c>
      <c r="B27" s="116">
        <v>34217</v>
      </c>
      <c r="C27" s="116">
        <v>34577</v>
      </c>
      <c r="D27">
        <v>362</v>
      </c>
      <c r="E27" s="110" t="s">
        <v>296</v>
      </c>
      <c r="F27" s="111">
        <v>37430411.767733693</v>
      </c>
      <c r="G27" s="111">
        <v>103541.94126620662</v>
      </c>
      <c r="H27" s="112">
        <v>19.914548527748767</v>
      </c>
      <c r="I27" s="113">
        <v>3.0543786085504245</v>
      </c>
      <c r="J27" s="112">
        <v>1.2444649910062926</v>
      </c>
      <c r="K27" s="113">
        <v>0.1908688636512719</v>
      </c>
      <c r="L27" s="112">
        <v>18.670083536742478</v>
      </c>
      <c r="M27" s="113">
        <v>2.8635097448991531</v>
      </c>
      <c r="N27" s="112">
        <v>0.3016638079912643</v>
      </c>
      <c r="O27" s="113">
        <v>4.6267455213384094E-2</v>
      </c>
      <c r="P27" s="112">
        <v>6.5788094123512924</v>
      </c>
      <c r="Q27" s="113">
        <v>1.0090198485201367</v>
      </c>
      <c r="R27" s="112">
        <v>6.8804732203425552</v>
      </c>
      <c r="S27" s="113">
        <v>1.0552873037335209</v>
      </c>
      <c r="T27" s="112">
        <v>11.789610316399921</v>
      </c>
      <c r="U27" s="113">
        <v>1.808222441165632</v>
      </c>
      <c r="V27" s="113">
        <v>0.39922633066170626</v>
      </c>
      <c r="W27" s="113">
        <v>6.1231032310077642E-2</v>
      </c>
      <c r="X27" s="113">
        <v>0.21936987717271109</v>
      </c>
      <c r="Y27" s="113">
        <v>3.3645686682931143E-2</v>
      </c>
      <c r="Z27" s="113">
        <v>0.18024317579832189</v>
      </c>
      <c r="AA27" s="113">
        <v>2.7644658864773297E-2</v>
      </c>
      <c r="AB27" s="113">
        <v>8.321700299969903E-2</v>
      </c>
      <c r="AC27" s="113">
        <v>1.2763344018358746E-2</v>
      </c>
      <c r="AD27" s="112">
        <v>267.08219233249139</v>
      </c>
      <c r="AE27" s="112">
        <v>40.963526431363704</v>
      </c>
      <c r="AF27" s="112">
        <v>11.986757133279037</v>
      </c>
      <c r="AG27" s="112">
        <v>1.8384596830182571</v>
      </c>
      <c r="AH27" s="112">
        <v>255.09543519921232</v>
      </c>
      <c r="AI27" s="112">
        <v>39.125066748345446</v>
      </c>
      <c r="AJ27" s="112">
        <v>110.34799785341384</v>
      </c>
      <c r="AK27" s="112">
        <v>15.64664599955144</v>
      </c>
      <c r="AL27" s="111">
        <v>52454.943973756075</v>
      </c>
      <c r="AM27" s="114">
        <f>AL27/65.2/100</f>
        <v>8.0452368057908092</v>
      </c>
    </row>
    <row r="28" spans="1:39" x14ac:dyDescent="0.2">
      <c r="A28" s="110">
        <v>1995</v>
      </c>
      <c r="B28" s="116">
        <v>34578</v>
      </c>
      <c r="C28" s="116">
        <v>34951</v>
      </c>
      <c r="D28">
        <v>374</v>
      </c>
      <c r="E28" s="110" t="s">
        <v>296</v>
      </c>
      <c r="F28" s="111">
        <v>31201127.425278295</v>
      </c>
      <c r="G28" s="111">
        <v>197572.05531945947</v>
      </c>
      <c r="H28" s="112">
        <v>15.515912111992325</v>
      </c>
      <c r="I28" s="113">
        <v>2.3797411214712154</v>
      </c>
      <c r="J28" s="112">
        <v>0.73582787916959869</v>
      </c>
      <c r="K28" s="113">
        <v>0.11285703668245377</v>
      </c>
      <c r="L28" s="112">
        <v>14.780084232822725</v>
      </c>
      <c r="M28" s="113">
        <v>2.2668840847887615</v>
      </c>
      <c r="N28" s="112">
        <v>0.50611380229932212</v>
      </c>
      <c r="O28" s="113">
        <v>7.762481630357701E-2</v>
      </c>
      <c r="P28" s="112">
        <v>6.718663559643562</v>
      </c>
      <c r="Q28" s="113">
        <v>1.0304698711109757</v>
      </c>
      <c r="R28" s="112">
        <v>7.2247773619428841</v>
      </c>
      <c r="S28" s="113">
        <v>1.1080946874145525</v>
      </c>
      <c r="T28" s="112">
        <v>7.555306870879841</v>
      </c>
      <c r="U28" s="113">
        <v>1.1587893973742087</v>
      </c>
      <c r="V28" s="113">
        <v>0.32519915914469366</v>
      </c>
      <c r="W28" s="113">
        <v>4.9877171647959156E-2</v>
      </c>
      <c r="X28" s="113">
        <v>0.128640059770216</v>
      </c>
      <c r="Y28" s="113">
        <v>1.9730070516904293E-2</v>
      </c>
      <c r="Z28" s="113">
        <v>0.19687411309014902</v>
      </c>
      <c r="AA28" s="113">
        <v>3.0195416118121009E-2</v>
      </c>
      <c r="AB28" s="113">
        <v>5.9603782223546675E-2</v>
      </c>
      <c r="AC28" s="113">
        <v>9.1416843901145194E-3</v>
      </c>
      <c r="AD28" s="112">
        <v>236.13804607659108</v>
      </c>
      <c r="AE28" s="112">
        <v>36.217491729538509</v>
      </c>
      <c r="AF28" s="112">
        <v>7.3382879878778713</v>
      </c>
      <c r="AG28" s="112">
        <v>1.1255042926193053</v>
      </c>
      <c r="AH28" s="112">
        <v>228.79975808871322</v>
      </c>
      <c r="AI28" s="112">
        <v>35.091987436919204</v>
      </c>
      <c r="AJ28" s="112">
        <v>105.54582687382765</v>
      </c>
      <c r="AK28" s="112">
        <v>17.755603737689725</v>
      </c>
      <c r="AL28" s="111">
        <v>23601.341862613492</v>
      </c>
      <c r="AM28" s="114">
        <f t="shared" ref="AM28:AM51" si="1">AL28/65.2/100</f>
        <v>3.6198377089897993</v>
      </c>
    </row>
    <row r="29" spans="1:39" x14ac:dyDescent="0.2">
      <c r="A29" s="110">
        <v>1996</v>
      </c>
      <c r="B29" s="116">
        <v>34952</v>
      </c>
      <c r="C29" s="116">
        <v>35310</v>
      </c>
      <c r="D29">
        <v>359</v>
      </c>
      <c r="E29" s="110" t="s">
        <v>296</v>
      </c>
      <c r="F29" s="111">
        <v>41899981.225840904</v>
      </c>
      <c r="G29" s="111">
        <v>116713.03962629779</v>
      </c>
      <c r="H29" s="112">
        <v>21.397084074482695</v>
      </c>
      <c r="I29" s="113">
        <v>3.281761361116978</v>
      </c>
      <c r="J29" s="112">
        <v>0.95492406380465933</v>
      </c>
      <c r="K29" s="113">
        <v>0.14646074598230971</v>
      </c>
      <c r="L29" s="112">
        <v>20.442160010678034</v>
      </c>
      <c r="M29" s="113">
        <v>3.1353006151346681</v>
      </c>
      <c r="N29" s="112">
        <v>0.61902128170955406</v>
      </c>
      <c r="O29" s="113">
        <v>9.4941914372630998E-2</v>
      </c>
      <c r="P29" s="112">
        <v>8.0375379095812356</v>
      </c>
      <c r="Q29" s="113">
        <v>1.2327512131259559</v>
      </c>
      <c r="R29" s="112">
        <v>8.6565591912907873</v>
      </c>
      <c r="S29" s="113">
        <v>1.327693127498587</v>
      </c>
      <c r="T29" s="112">
        <v>11.78560081938725</v>
      </c>
      <c r="U29" s="113">
        <v>1.8076074876360813</v>
      </c>
      <c r="V29" s="113">
        <v>0.49593191159441402</v>
      </c>
      <c r="W29" s="113">
        <v>7.6063176624910134E-2</v>
      </c>
      <c r="X29" s="113">
        <v>0.16471550197190582</v>
      </c>
      <c r="Y29" s="113">
        <v>2.5263113799372055E-2</v>
      </c>
      <c r="Z29" s="113">
        <v>0.33169680863277079</v>
      </c>
      <c r="AA29" s="113">
        <v>5.087374365533294E-2</v>
      </c>
      <c r="AB29" s="113">
        <v>8.8085988896364029E-2</v>
      </c>
      <c r="AC29" s="113">
        <v>1.3510120996374851E-2</v>
      </c>
      <c r="AD29" s="112">
        <v>307.59855082520517</v>
      </c>
      <c r="AE29" s="112">
        <v>47.177691844356616</v>
      </c>
      <c r="AF29" s="112">
        <v>9.790871047972642</v>
      </c>
      <c r="AG29" s="112">
        <v>1.5016673386461108</v>
      </c>
      <c r="AH29" s="112">
        <v>297.80767977723252</v>
      </c>
      <c r="AI29" s="112">
        <v>45.676024505710508</v>
      </c>
      <c r="AJ29" s="112">
        <v>95.443357429603282</v>
      </c>
      <c r="AK29" s="112">
        <v>16.771676678632456</v>
      </c>
      <c r="AL29" s="111">
        <v>37226.052269829765</v>
      </c>
      <c r="AM29" s="114">
        <f t="shared" si="1"/>
        <v>5.7095172192990438</v>
      </c>
    </row>
    <row r="30" spans="1:39" x14ac:dyDescent="0.2">
      <c r="A30" s="110">
        <v>1997</v>
      </c>
      <c r="B30" s="116">
        <v>35311</v>
      </c>
      <c r="C30" s="116">
        <v>35677</v>
      </c>
      <c r="D30">
        <v>367</v>
      </c>
      <c r="E30" s="110" t="s">
        <v>296</v>
      </c>
      <c r="F30" s="111">
        <v>65215798.858149923</v>
      </c>
      <c r="G30" s="111">
        <v>177942.15240968601</v>
      </c>
      <c r="H30" s="112">
        <v>36.253792232682216</v>
      </c>
      <c r="I30" s="113">
        <v>5.5603975816997249</v>
      </c>
      <c r="J30" s="112">
        <v>2.8682478826213282</v>
      </c>
      <c r="K30" s="113">
        <v>0.43991531942044915</v>
      </c>
      <c r="L30" s="112">
        <v>33.38554435006089</v>
      </c>
      <c r="M30" s="113">
        <v>5.1204822622792765</v>
      </c>
      <c r="N30" s="112">
        <v>1.1850626578747936</v>
      </c>
      <c r="O30" s="113">
        <v>0.18175807636116467</v>
      </c>
      <c r="P30" s="112">
        <v>10.221850006022365</v>
      </c>
      <c r="Q30" s="113">
        <v>1.5677684058316512</v>
      </c>
      <c r="R30" s="112">
        <v>11.406912663897161</v>
      </c>
      <c r="S30" s="113">
        <v>1.749526482192816</v>
      </c>
      <c r="T30" s="112">
        <v>21.97863168616373</v>
      </c>
      <c r="U30" s="113">
        <v>3.3709557800864616</v>
      </c>
      <c r="V30" s="113">
        <v>0.79207425009472554</v>
      </c>
      <c r="W30" s="113">
        <v>0.12148378068937511</v>
      </c>
      <c r="X30" s="113">
        <v>0.33412329741949942</v>
      </c>
      <c r="Y30" s="113">
        <v>5.1245904512193158E-2</v>
      </c>
      <c r="Z30" s="113">
        <v>0.45871821865852763</v>
      </c>
      <c r="AA30" s="113">
        <v>7.0355555008976625E-2</v>
      </c>
      <c r="AB30" s="113">
        <v>0.14740195802049164</v>
      </c>
      <c r="AC30" s="113">
        <v>2.2607662273081541E-2</v>
      </c>
      <c r="AD30" s="112">
        <v>503.90006529713145</v>
      </c>
      <c r="AE30" s="112">
        <v>77.285286088517083</v>
      </c>
      <c r="AF30" s="112">
        <v>22.429228072726158</v>
      </c>
      <c r="AG30" s="112">
        <v>3.440065655326098</v>
      </c>
      <c r="AH30" s="112">
        <v>481.47083722440522</v>
      </c>
      <c r="AI30" s="112">
        <v>73.845220433190974</v>
      </c>
      <c r="AJ30" s="112">
        <v>101.25132526689013</v>
      </c>
      <c r="AK30" s="112">
        <v>16.215776979693519</v>
      </c>
      <c r="AL30" s="111">
        <v>96401.058303278551</v>
      </c>
      <c r="AM30" s="114">
        <f t="shared" si="1"/>
        <v>14.785438390073399</v>
      </c>
    </row>
    <row r="31" spans="1:39" x14ac:dyDescent="0.2">
      <c r="A31" s="110">
        <v>1998</v>
      </c>
      <c r="B31" s="116">
        <v>35678</v>
      </c>
      <c r="C31" s="116">
        <v>36039</v>
      </c>
      <c r="D31">
        <v>363</v>
      </c>
      <c r="E31" s="110" t="s">
        <v>296</v>
      </c>
      <c r="F31" s="111">
        <v>51985628.199053697</v>
      </c>
      <c r="G31" s="111">
        <v>143408.62951463088</v>
      </c>
      <c r="H31" s="112">
        <v>26.776283335194378</v>
      </c>
      <c r="I31" s="113">
        <v>4.106791922575824</v>
      </c>
      <c r="J31" s="112">
        <v>1.9347081548734701</v>
      </c>
      <c r="K31" s="113">
        <v>0.29673437958182058</v>
      </c>
      <c r="L31" s="112">
        <v>24.841575180320902</v>
      </c>
      <c r="M31" s="113">
        <v>3.8100575429940036</v>
      </c>
      <c r="N31" s="112">
        <v>0.79742981920486589</v>
      </c>
      <c r="O31" s="113">
        <v>0.12230518699461132</v>
      </c>
      <c r="P31" s="112">
        <v>7.1646035149789951</v>
      </c>
      <c r="Q31" s="113">
        <v>1.0988655697820544</v>
      </c>
      <c r="R31" s="112">
        <v>7.9620333341838609</v>
      </c>
      <c r="S31" s="113">
        <v>1.2211707567766656</v>
      </c>
      <c r="T31" s="112">
        <v>16.879541846137037</v>
      </c>
      <c r="U31" s="113">
        <v>2.5888867862173379</v>
      </c>
      <c r="V31" s="113">
        <v>1.1051593110621181</v>
      </c>
      <c r="W31" s="113">
        <v>0.16950296181934327</v>
      </c>
      <c r="X31" s="113">
        <v>0.29523023130625503</v>
      </c>
      <c r="Y31" s="113">
        <v>4.5280710323045231E-2</v>
      </c>
      <c r="Z31" s="113">
        <v>0.81099962477788023</v>
      </c>
      <c r="AA31" s="113">
        <v>0.12438644551807979</v>
      </c>
      <c r="AB31" s="113">
        <v>0.11142892645963388</v>
      </c>
      <c r="AC31" s="113">
        <v>1.7090326144115629E-2</v>
      </c>
      <c r="AD31" s="112">
        <v>465.47206028678573</v>
      </c>
      <c r="AE31" s="112">
        <v>71.391420289384314</v>
      </c>
      <c r="AF31" s="112">
        <v>20.74967781604078</v>
      </c>
      <c r="AG31" s="112">
        <v>3.1824659227056413</v>
      </c>
      <c r="AH31" s="112">
        <v>444.72238247074495</v>
      </c>
      <c r="AI31" s="112">
        <v>68.208954366678668</v>
      </c>
      <c r="AJ31" s="112">
        <v>53.59676503458806</v>
      </c>
      <c r="AK31" s="112">
        <v>20.281034907016824</v>
      </c>
      <c r="AL31" s="111">
        <v>73650.710622698811</v>
      </c>
      <c r="AM31" s="114">
        <f t="shared" si="1"/>
        <v>11.296121261150125</v>
      </c>
    </row>
    <row r="32" spans="1:39" x14ac:dyDescent="0.2">
      <c r="A32" s="110">
        <v>1999</v>
      </c>
      <c r="B32" s="116">
        <v>36040</v>
      </c>
      <c r="C32" s="116">
        <v>36411</v>
      </c>
      <c r="D32">
        <v>372</v>
      </c>
      <c r="E32" s="110" t="s">
        <v>296</v>
      </c>
      <c r="F32" s="111">
        <v>26617898.395468056</v>
      </c>
      <c r="G32" s="111">
        <v>71649.793796683865</v>
      </c>
      <c r="H32" s="112">
        <v>15.84308626552914</v>
      </c>
      <c r="I32" s="113">
        <v>2.4299212063695004</v>
      </c>
      <c r="J32" s="112">
        <v>0.92404576944356909</v>
      </c>
      <c r="K32" s="113">
        <v>0.14172481126435107</v>
      </c>
      <c r="L32" s="112">
        <v>14.919040496085568</v>
      </c>
      <c r="M32" s="113">
        <v>2.2881963951051487</v>
      </c>
      <c r="N32" s="112">
        <v>0.79692347260418228</v>
      </c>
      <c r="O32" s="113">
        <v>0.12222752647303409</v>
      </c>
      <c r="P32" s="112">
        <v>4.7912150519468746</v>
      </c>
      <c r="Q32" s="113">
        <v>0.73484893434767995</v>
      </c>
      <c r="R32" s="112">
        <v>5.5881385245510566</v>
      </c>
      <c r="S32" s="113">
        <v>0.85707646082071409</v>
      </c>
      <c r="T32" s="112">
        <v>9.3309019715345123</v>
      </c>
      <c r="U32" s="113">
        <v>1.4311199342844347</v>
      </c>
      <c r="V32" s="113">
        <v>0.45421541555279815</v>
      </c>
      <c r="W32" s="113">
        <v>6.9664941035705238E-2</v>
      </c>
      <c r="X32" s="113">
        <v>0.16140757903690653</v>
      </c>
      <c r="Y32" s="113">
        <v>2.4755763655967256E-2</v>
      </c>
      <c r="Z32" s="113">
        <v>0.29324782561716972</v>
      </c>
      <c r="AA32" s="113">
        <v>4.4976660370731551E-2</v>
      </c>
      <c r="AB32" s="113">
        <v>0.12587826657868947</v>
      </c>
      <c r="AC32" s="113">
        <v>1.9306482604093476E-2</v>
      </c>
      <c r="AD32" s="112">
        <v>233.60926719670206</v>
      </c>
      <c r="AE32" s="112">
        <v>35.829642208083129</v>
      </c>
      <c r="AF32" s="112">
        <v>9.8138116901839219</v>
      </c>
      <c r="AG32" s="112">
        <v>1.5051858420527486</v>
      </c>
      <c r="AH32" s="112">
        <v>223.7954555065181</v>
      </c>
      <c r="AI32" s="112">
        <v>34.324456366030383</v>
      </c>
      <c r="AJ32" s="112">
        <v>77.159798891313713</v>
      </c>
      <c r="AK32" s="112">
        <v>17.202717986571312</v>
      </c>
      <c r="AL32" s="111">
        <v>30894.669491096385</v>
      </c>
      <c r="AM32" s="114">
        <f t="shared" si="1"/>
        <v>4.7384462409657031</v>
      </c>
    </row>
    <row r="33" spans="1:39" x14ac:dyDescent="0.2">
      <c r="A33" s="110">
        <v>2000</v>
      </c>
      <c r="B33" s="116">
        <v>36412</v>
      </c>
      <c r="C33" s="116">
        <v>36776</v>
      </c>
      <c r="D33">
        <v>366</v>
      </c>
      <c r="E33" s="110" t="s">
        <v>296</v>
      </c>
      <c r="F33" s="111">
        <v>40311637.117032737</v>
      </c>
      <c r="G33" s="111">
        <v>110291.75681814703</v>
      </c>
      <c r="H33" s="112">
        <v>25.923673995561575</v>
      </c>
      <c r="I33" s="113">
        <v>3.976023618951162</v>
      </c>
      <c r="J33" s="112">
        <v>1.8843400356039122</v>
      </c>
      <c r="K33" s="113">
        <v>0.28900920791471046</v>
      </c>
      <c r="L33" s="112">
        <v>24.039333959957659</v>
      </c>
      <c r="M33" s="113">
        <v>3.6870144110364502</v>
      </c>
      <c r="N33" s="112">
        <v>0.69435502517397696</v>
      </c>
      <c r="O33" s="113">
        <v>0.10649616950521119</v>
      </c>
      <c r="P33" s="112">
        <v>7.9215135970786443</v>
      </c>
      <c r="Q33" s="113">
        <v>1.2149560731715712</v>
      </c>
      <c r="R33" s="112">
        <v>8.6158686222526217</v>
      </c>
      <c r="S33" s="113">
        <v>1.3214522426767825</v>
      </c>
      <c r="T33" s="112">
        <v>15.423465337705037</v>
      </c>
      <c r="U33" s="113">
        <v>2.3655621683596686</v>
      </c>
      <c r="V33" s="113">
        <v>0.57190806111318659</v>
      </c>
      <c r="W33" s="113">
        <v>8.7715960293433551E-2</v>
      </c>
      <c r="X33" s="113">
        <v>0.29066948502060685</v>
      </c>
      <c r="Y33" s="113">
        <v>4.4581209358988773E-2</v>
      </c>
      <c r="Z33" s="113">
        <v>0.28179257163127525</v>
      </c>
      <c r="AA33" s="113">
        <v>4.3219719575348974E-2</v>
      </c>
      <c r="AB33" s="113">
        <v>0.15108388790390032</v>
      </c>
      <c r="AC33" s="113">
        <v>2.3172375445383482E-2</v>
      </c>
      <c r="AD33" s="112">
        <v>385.56754659675067</v>
      </c>
      <c r="AE33" s="112">
        <v>59.13612677864274</v>
      </c>
      <c r="AF33" s="112">
        <v>17.679905241717734</v>
      </c>
      <c r="AG33" s="112">
        <v>2.7116419082389167</v>
      </c>
      <c r="AH33" s="112">
        <v>367.88764135503294</v>
      </c>
      <c r="AI33" s="112">
        <v>56.424484870403809</v>
      </c>
      <c r="AJ33" s="112">
        <v>100.27288328225193</v>
      </c>
      <c r="AK33" s="112">
        <v>17.352046798609315</v>
      </c>
      <c r="AL33" s="111">
        <v>78941.557333290126</v>
      </c>
      <c r="AM33" s="114">
        <f t="shared" si="1"/>
        <v>12.107600817989283</v>
      </c>
    </row>
    <row r="34" spans="1:39" x14ac:dyDescent="0.2">
      <c r="A34" s="110">
        <v>2001</v>
      </c>
      <c r="B34" s="116">
        <v>36777</v>
      </c>
      <c r="C34" s="116">
        <v>37116</v>
      </c>
      <c r="D34">
        <v>371</v>
      </c>
      <c r="E34" s="110" t="s">
        <v>296</v>
      </c>
      <c r="F34" s="111">
        <v>41868943.753171414</v>
      </c>
      <c r="G34" s="111">
        <v>113006.59582502407</v>
      </c>
      <c r="H34" s="112">
        <v>25.709809545475107</v>
      </c>
      <c r="I34" s="113">
        <v>3.9432223229256298</v>
      </c>
      <c r="J34" s="112">
        <v>1.9760596941315978</v>
      </c>
      <c r="K34" s="113">
        <v>0.30307664020423281</v>
      </c>
      <c r="L34" s="112">
        <v>23.733749851343514</v>
      </c>
      <c r="M34" s="113">
        <v>3.6401456827213976</v>
      </c>
      <c r="N34" s="112">
        <v>1.0779709305143486</v>
      </c>
      <c r="O34" s="113">
        <v>0.16533296480281418</v>
      </c>
      <c r="P34" s="112">
        <v>10.641436667405479</v>
      </c>
      <c r="Q34" s="113">
        <v>1.6321221882523742</v>
      </c>
      <c r="R34" s="112">
        <v>11.71940759791983</v>
      </c>
      <c r="S34" s="113">
        <v>1.7974551530551881</v>
      </c>
      <c r="T34" s="112">
        <v>12.014342253423679</v>
      </c>
      <c r="U34" s="113">
        <v>1.8426905296662088</v>
      </c>
      <c r="V34" s="113">
        <v>0.69617266124650823</v>
      </c>
      <c r="W34" s="113">
        <v>0.106774948043943</v>
      </c>
      <c r="X34" s="113">
        <v>0.34806783370240135</v>
      </c>
      <c r="Y34" s="113">
        <v>5.3384637070920442E-2</v>
      </c>
      <c r="Z34" s="113">
        <v>0.34877919563701598</v>
      </c>
      <c r="AA34" s="113">
        <v>5.3493741662119024E-2</v>
      </c>
      <c r="AB34" s="113">
        <v>0.29577004448935135</v>
      </c>
      <c r="AC34" s="113">
        <v>4.536350375603547E-2</v>
      </c>
      <c r="AD34" s="112">
        <v>366.42040050950249</v>
      </c>
      <c r="AE34" s="112">
        <v>56.199447930905286</v>
      </c>
      <c r="AF34" s="112">
        <v>19.195928338406425</v>
      </c>
      <c r="AG34" s="112">
        <v>2.9441607880991452</v>
      </c>
      <c r="AH34" s="112">
        <v>347.22447217109612</v>
      </c>
      <c r="AI34" s="112">
        <v>53.255287142806168</v>
      </c>
      <c r="AJ34" s="112">
        <v>81.694922410042082</v>
      </c>
      <c r="AK34" s="112">
        <v>16.627523689156384</v>
      </c>
      <c r="AL34" s="111">
        <v>84164.041447892727</v>
      </c>
      <c r="AM34" s="114">
        <f t="shared" si="1"/>
        <v>12.908595314093976</v>
      </c>
    </row>
    <row r="35" spans="1:39" x14ac:dyDescent="0.2">
      <c r="A35" s="110">
        <v>2002</v>
      </c>
      <c r="B35" s="116">
        <v>37148</v>
      </c>
      <c r="C35" s="116">
        <v>37516</v>
      </c>
      <c r="D35">
        <v>370</v>
      </c>
      <c r="E35" s="110" t="s">
        <v>296</v>
      </c>
      <c r="F35" s="111">
        <v>15892226.368986191</v>
      </c>
      <c r="G35" s="111">
        <v>43010.084895767774</v>
      </c>
      <c r="H35" s="112">
        <v>9.6389356020771491</v>
      </c>
      <c r="I35" s="113">
        <v>1.4783643561468021</v>
      </c>
      <c r="J35" s="112">
        <v>0.91693015169315684</v>
      </c>
      <c r="K35" s="113">
        <v>0.14063345884864367</v>
      </c>
      <c r="L35" s="112">
        <v>8.7220054503839908</v>
      </c>
      <c r="M35" s="113">
        <v>1.3377308972981581</v>
      </c>
      <c r="N35" s="112">
        <v>0.29563395039506934</v>
      </c>
      <c r="O35" s="113">
        <v>4.5342630428691626E-2</v>
      </c>
      <c r="P35" s="112">
        <v>1.5132762144770828</v>
      </c>
      <c r="Q35" s="113">
        <v>0.23209757890752805</v>
      </c>
      <c r="R35" s="112">
        <v>1.8089101648721524</v>
      </c>
      <c r="S35" s="113">
        <v>0.27744020933621966</v>
      </c>
      <c r="T35" s="112">
        <v>6.9130952855118393</v>
      </c>
      <c r="U35" s="113">
        <v>1.0602906879619385</v>
      </c>
      <c r="V35" s="113">
        <v>0.35185923020967541</v>
      </c>
      <c r="W35" s="113">
        <v>5.3966139602710947E-2</v>
      </c>
      <c r="X35" s="113">
        <v>0.1334877634394854</v>
      </c>
      <c r="Y35" s="113">
        <v>2.0473583349614324E-2</v>
      </c>
      <c r="Z35" s="113">
        <v>0.21871230554662818</v>
      </c>
      <c r="AA35" s="113">
        <v>3.3544832139053404E-2</v>
      </c>
      <c r="AB35" s="113">
        <v>4.9627013268959123E-2</v>
      </c>
      <c r="AC35" s="113">
        <v>7.6115051026010936E-3</v>
      </c>
      <c r="AD35" s="112">
        <v>159.33331374999511</v>
      </c>
      <c r="AE35" s="112">
        <v>24.437624808281456</v>
      </c>
      <c r="AF35" s="112">
        <v>9.4936889082740361</v>
      </c>
      <c r="AG35" s="112">
        <v>1.4560872558702507</v>
      </c>
      <c r="AH35" s="112">
        <v>149.83962484172108</v>
      </c>
      <c r="AI35" s="112">
        <v>22.981537552411211</v>
      </c>
      <c r="AJ35" s="112">
        <v>60.600094332863179</v>
      </c>
      <c r="AK35" s="112">
        <v>19.285206760962563</v>
      </c>
      <c r="AL35" s="111">
        <v>32688.368685067144</v>
      </c>
      <c r="AM35" s="114">
        <f t="shared" si="1"/>
        <v>5.0135534793047762</v>
      </c>
    </row>
    <row r="36" spans="1:39" x14ac:dyDescent="0.2">
      <c r="A36" s="110">
        <v>2003</v>
      </c>
      <c r="B36" s="116">
        <v>37517</v>
      </c>
      <c r="C36" s="116">
        <v>37884</v>
      </c>
      <c r="D36">
        <v>368</v>
      </c>
      <c r="E36" s="110" t="s">
        <v>296</v>
      </c>
      <c r="F36" s="111">
        <v>39216915.979050823</v>
      </c>
      <c r="G36" s="111">
        <v>106567.70646481201</v>
      </c>
      <c r="H36" s="112">
        <v>21.939345110308818</v>
      </c>
      <c r="I36" s="113">
        <v>3.3649302316424565</v>
      </c>
      <c r="J36" s="112">
        <v>1.4401115448873507</v>
      </c>
      <c r="K36" s="113">
        <v>0.22087600381707834</v>
      </c>
      <c r="L36" s="112">
        <v>20.499233565421466</v>
      </c>
      <c r="M36" s="113">
        <v>3.1440542278253774</v>
      </c>
      <c r="N36" s="112">
        <v>0.76215242489396007</v>
      </c>
      <c r="O36" s="113">
        <v>0.11689454369539266</v>
      </c>
      <c r="P36" s="112">
        <v>8.1251586197859513</v>
      </c>
      <c r="Q36" s="113">
        <v>1.2461899723598082</v>
      </c>
      <c r="R36" s="112">
        <v>8.88731104467991</v>
      </c>
      <c r="S36" s="113">
        <v>1.363084516055201</v>
      </c>
      <c r="T36" s="112">
        <v>11.611922520741553</v>
      </c>
      <c r="U36" s="113">
        <v>1.7809697117701766</v>
      </c>
      <c r="V36" s="113">
        <v>0.71168997870373452</v>
      </c>
      <c r="W36" s="113">
        <v>0.10915490470916174</v>
      </c>
      <c r="X36" s="113">
        <v>0.18533300168680567</v>
      </c>
      <c r="Y36" s="113">
        <v>2.8425307007178779E-2</v>
      </c>
      <c r="Z36" s="113">
        <v>0.52704637641509211</v>
      </c>
      <c r="AA36" s="113">
        <v>8.0835333805995724E-2</v>
      </c>
      <c r="AB36" s="113">
        <v>6.3756671073636861E-2</v>
      </c>
      <c r="AC36" s="113">
        <v>9.77863053276639E-3</v>
      </c>
      <c r="AD36" s="112">
        <v>311.40221901995238</v>
      </c>
      <c r="AE36" s="112">
        <v>47.76107653680252</v>
      </c>
      <c r="AF36" s="112">
        <v>14.02566866901148</v>
      </c>
      <c r="AG36" s="112">
        <v>2.1511761762287547</v>
      </c>
      <c r="AH36" s="112">
        <v>297.37655035094099</v>
      </c>
      <c r="AI36" s="112">
        <v>45.609900360573768</v>
      </c>
      <c r="AJ36" s="112">
        <v>68.193970729444871</v>
      </c>
      <c r="AK36" s="112">
        <v>16.559408999218633</v>
      </c>
      <c r="AL36" s="111">
        <v>55361.551078482611</v>
      </c>
      <c r="AM36" s="114">
        <f t="shared" si="1"/>
        <v>8.491035441485062</v>
      </c>
    </row>
    <row r="37" spans="1:39" x14ac:dyDescent="0.2">
      <c r="A37" s="110">
        <v>2004</v>
      </c>
      <c r="B37" s="116">
        <v>37885</v>
      </c>
      <c r="C37" s="116">
        <v>38246</v>
      </c>
      <c r="D37">
        <v>362</v>
      </c>
      <c r="E37" s="110" t="s">
        <v>296</v>
      </c>
      <c r="F37" s="111">
        <v>45640834.752073228</v>
      </c>
      <c r="G37" s="111">
        <v>126254.03804169635</v>
      </c>
      <c r="H37" s="112">
        <v>28.831291481399969</v>
      </c>
      <c r="I37" s="113">
        <v>4.4219772210736155</v>
      </c>
      <c r="J37" s="112">
        <v>4.230382848036438</v>
      </c>
      <c r="K37" s="113">
        <v>0.64883172515896292</v>
      </c>
      <c r="L37" s="112">
        <v>24.600908633363535</v>
      </c>
      <c r="M37" s="113">
        <v>3.773145495914652</v>
      </c>
      <c r="N37" s="112">
        <v>1.2777421114621315</v>
      </c>
      <c r="O37" s="113">
        <v>0.19597271648192202</v>
      </c>
      <c r="P37" s="112">
        <v>10.041567788627033</v>
      </c>
      <c r="Q37" s="113">
        <v>1.5401177589918762</v>
      </c>
      <c r="R37" s="112">
        <v>11.319309900089166</v>
      </c>
      <c r="S37" s="113">
        <v>1.7360904754737982</v>
      </c>
      <c r="T37" s="112">
        <v>13.281598733274366</v>
      </c>
      <c r="U37" s="113">
        <v>2.037055020440854</v>
      </c>
      <c r="V37" s="113">
        <v>1.2844133856507483</v>
      </c>
      <c r="W37" s="113">
        <v>0.19699591804459332</v>
      </c>
      <c r="X37" s="113">
        <v>0.69033672787213807</v>
      </c>
      <c r="Y37" s="113">
        <v>0.10587986623805801</v>
      </c>
      <c r="Z37" s="113">
        <v>0.59532084252415463</v>
      </c>
      <c r="AA37" s="113">
        <v>9.1306877687753779E-2</v>
      </c>
      <c r="AB37" s="113">
        <v>0.15925850495840221</v>
      </c>
      <c r="AC37" s="113">
        <v>2.4426151067239603E-2</v>
      </c>
      <c r="AD37" s="112">
        <v>389.46529655915367</v>
      </c>
      <c r="AE37" s="112">
        <v>59.733941190054246</v>
      </c>
      <c r="AF37" s="112">
        <v>42.118636960995779</v>
      </c>
      <c r="AG37" s="112">
        <v>6.459913644324506</v>
      </c>
      <c r="AH37" s="112">
        <v>347.34665959815777</v>
      </c>
      <c r="AI37" s="112">
        <v>53.274027545729723</v>
      </c>
      <c r="AJ37" s="112">
        <v>49.656081309421289</v>
      </c>
      <c r="AK37" s="112">
        <v>15.759827464272487</v>
      </c>
      <c r="AL37" s="111">
        <v>189646.20540687704</v>
      </c>
      <c r="AM37" s="114">
        <f t="shared" si="1"/>
        <v>29.086841320073162</v>
      </c>
    </row>
    <row r="38" spans="1:39" x14ac:dyDescent="0.2">
      <c r="A38" s="110">
        <v>2005</v>
      </c>
      <c r="B38" s="116">
        <v>38247</v>
      </c>
      <c r="C38" s="116">
        <v>38617</v>
      </c>
      <c r="D38">
        <v>371</v>
      </c>
      <c r="E38" s="110" t="s">
        <v>296</v>
      </c>
      <c r="F38" s="111">
        <v>60008005.713504665</v>
      </c>
      <c r="G38" s="111">
        <v>161746.64612804493</v>
      </c>
      <c r="H38" s="112">
        <v>30.215332956021982</v>
      </c>
      <c r="I38" s="113">
        <v>4.6342535208622673</v>
      </c>
      <c r="J38" s="112">
        <v>2.8348941193517891</v>
      </c>
      <c r="K38" s="113">
        <v>0.43479971155702285</v>
      </c>
      <c r="L38" s="112">
        <v>27.380438836670198</v>
      </c>
      <c r="M38" s="113">
        <v>4.1994538093052451</v>
      </c>
      <c r="N38" s="112">
        <v>1.2718635662022897</v>
      </c>
      <c r="O38" s="113">
        <v>0.1950710991107806</v>
      </c>
      <c r="P38" s="112">
        <v>13.570203564906546</v>
      </c>
      <c r="Q38" s="113">
        <v>2.0813195651697156</v>
      </c>
      <c r="R38" s="112">
        <v>14.842067131108836</v>
      </c>
      <c r="S38" s="113">
        <v>2.2763906642804961</v>
      </c>
      <c r="T38" s="112">
        <v>12.538371705561365</v>
      </c>
      <c r="U38" s="113">
        <v>1.9230631450247493</v>
      </c>
      <c r="V38" s="113">
        <v>1.3537751912682174</v>
      </c>
      <c r="W38" s="113">
        <v>0.20763423178960391</v>
      </c>
      <c r="X38" s="113">
        <v>0.4728391548509156</v>
      </c>
      <c r="Y38" s="113">
        <v>7.2521342768545299E-2</v>
      </c>
      <c r="Z38" s="113">
        <v>0.88224741051281497</v>
      </c>
      <c r="AA38" s="113">
        <v>0.13531402001730292</v>
      </c>
      <c r="AB38" s="113">
        <v>0.35961755108164467</v>
      </c>
      <c r="AC38" s="113">
        <v>5.5156066116816664E-2</v>
      </c>
      <c r="AD38" s="112">
        <v>371.05602865024764</v>
      </c>
      <c r="AE38" s="112">
        <v>56.910433842062531</v>
      </c>
      <c r="AF38" s="112">
        <v>28.24591299756074</v>
      </c>
      <c r="AG38" s="112">
        <v>4.3321952450246535</v>
      </c>
      <c r="AH38" s="112">
        <v>342.81011565268699</v>
      </c>
      <c r="AI38" s="112">
        <v>52.578238597037874</v>
      </c>
      <c r="AJ38" s="112">
        <v>49.373510022916619</v>
      </c>
      <c r="AK38" s="112">
        <v>14.327119966608805</v>
      </c>
      <c r="AL38" s="111">
        <v>120513.93632077177</v>
      </c>
      <c r="AM38" s="114">
        <f t="shared" si="1"/>
        <v>18.483732564535547</v>
      </c>
    </row>
    <row r="39" spans="1:39" x14ac:dyDescent="0.2">
      <c r="A39" s="110">
        <v>2006</v>
      </c>
      <c r="B39" s="116">
        <v>38618</v>
      </c>
      <c r="C39" s="116">
        <v>38979</v>
      </c>
      <c r="D39">
        <v>363</v>
      </c>
      <c r="E39" s="110" t="s">
        <v>296</v>
      </c>
      <c r="F39" s="111">
        <v>70972354.170877814</v>
      </c>
      <c r="G39" s="111">
        <v>195785.80460931812</v>
      </c>
      <c r="H39" s="112">
        <v>36.209860785922324</v>
      </c>
      <c r="I39" s="113">
        <v>5.5536596297426879</v>
      </c>
      <c r="J39" s="112">
        <v>4.4201265624819115</v>
      </c>
      <c r="K39" s="113">
        <v>0.677933521853054</v>
      </c>
      <c r="L39" s="112">
        <v>31.789734223440409</v>
      </c>
      <c r="M39" s="113">
        <v>4.8757261078896326</v>
      </c>
      <c r="N39" s="112">
        <v>1.6781587519970436</v>
      </c>
      <c r="O39" s="113">
        <v>0.25738631165598824</v>
      </c>
      <c r="P39" s="112">
        <v>12.56634188721619</v>
      </c>
      <c r="Q39" s="113">
        <v>1.9273530501865321</v>
      </c>
      <c r="R39" s="112">
        <v>14.244500639213232</v>
      </c>
      <c r="S39" s="113">
        <v>2.1847393618425204</v>
      </c>
      <c r="T39" s="112">
        <v>17.545233584227176</v>
      </c>
      <c r="U39" s="113">
        <v>2.6909867460471126</v>
      </c>
      <c r="V39" s="113">
        <v>1.9309581918201104</v>
      </c>
      <c r="W39" s="113">
        <v>0.29615923187425008</v>
      </c>
      <c r="X39" s="113">
        <v>0.63263920403489138</v>
      </c>
      <c r="Y39" s="113">
        <v>9.7030552766087616E-2</v>
      </c>
      <c r="Z39" s="113">
        <v>1.300189467144425</v>
      </c>
      <c r="AA39" s="113">
        <v>0.19941556244546399</v>
      </c>
      <c r="AB39" s="113">
        <v>0.52412815372934074</v>
      </c>
      <c r="AC39" s="113">
        <v>8.0387753639469442E-2</v>
      </c>
      <c r="AD39" s="112">
        <v>469.02601122787297</v>
      </c>
      <c r="AE39" s="112">
        <v>71.936504789551066</v>
      </c>
      <c r="AF39" s="112">
        <v>38.605999472358043</v>
      </c>
      <c r="AG39" s="112">
        <v>5.9211655632450997</v>
      </c>
      <c r="AH39" s="112">
        <v>430.42001175551479</v>
      </c>
      <c r="AI39" s="112">
        <v>66.015339226305954</v>
      </c>
      <c r="AJ39" s="112">
        <v>41.482713212041219</v>
      </c>
      <c r="AK39" s="112">
        <v>15.111823167017654</v>
      </c>
      <c r="AL39" s="111">
        <v>179782.80514782891</v>
      </c>
      <c r="AM39" s="114">
        <f t="shared" si="1"/>
        <v>27.574049869298911</v>
      </c>
    </row>
    <row r="40" spans="1:39" x14ac:dyDescent="0.2">
      <c r="A40" s="110">
        <v>2007</v>
      </c>
      <c r="B40" s="116">
        <v>38980</v>
      </c>
      <c r="C40" s="116">
        <v>39343</v>
      </c>
      <c r="D40">
        <v>364</v>
      </c>
      <c r="E40" s="110" t="s">
        <v>296</v>
      </c>
      <c r="F40" s="111">
        <v>48555553.984820992</v>
      </c>
      <c r="G40" s="111">
        <v>133577.86515769185</v>
      </c>
      <c r="H40" s="112">
        <v>23.709068662833861</v>
      </c>
      <c r="I40" s="113">
        <v>3.6363602243610216</v>
      </c>
      <c r="J40" s="112">
        <v>2.7304542291362504</v>
      </c>
      <c r="K40" s="113">
        <v>0.41878132348715497</v>
      </c>
      <c r="L40" s="112">
        <v>20.978614433697615</v>
      </c>
      <c r="M40" s="113">
        <v>3.2175789008738671</v>
      </c>
      <c r="N40" s="112">
        <v>1.485072600034103</v>
      </c>
      <c r="O40" s="113">
        <v>0.22777187117087472</v>
      </c>
      <c r="P40" s="112">
        <v>9.636239627604505</v>
      </c>
      <c r="Q40" s="113">
        <v>1.4779508631295255</v>
      </c>
      <c r="R40" s="112">
        <v>11.121312227638608</v>
      </c>
      <c r="S40" s="113">
        <v>1.7057227343004002</v>
      </c>
      <c r="T40" s="112">
        <v>9.8573022060590052</v>
      </c>
      <c r="U40" s="113">
        <v>1.5118561665734671</v>
      </c>
      <c r="V40" s="113">
        <v>1.373586432325363</v>
      </c>
      <c r="W40" s="113">
        <v>0.21067276569407412</v>
      </c>
      <c r="X40" s="113">
        <v>0.44791635050361073</v>
      </c>
      <c r="Y40" s="113">
        <v>6.8698826764357471E-2</v>
      </c>
      <c r="Z40" s="113">
        <v>0.92700064665771464</v>
      </c>
      <c r="AA40" s="113">
        <v>0.14217801329106053</v>
      </c>
      <c r="AB40" s="113">
        <v>0.52101985198781831</v>
      </c>
      <c r="AC40" s="113">
        <v>7.9911020243530417E-2</v>
      </c>
      <c r="AD40" s="112">
        <v>304.47087088192296</v>
      </c>
      <c r="AE40" s="112">
        <v>46.697986331583273</v>
      </c>
      <c r="AF40" s="112">
        <v>25.137651999994457</v>
      </c>
      <c r="AG40" s="112">
        <v>3.8554680981586591</v>
      </c>
      <c r="AH40" s="112">
        <v>279.33321888192842</v>
      </c>
      <c r="AI40" s="112">
        <v>42.842518233424606</v>
      </c>
      <c r="AJ40" s="112">
        <v>38.1831427988174</v>
      </c>
      <c r="AK40" s="112">
        <v>14.982284672604782</v>
      </c>
      <c r="AL40" s="111">
        <v>144686.27553869894</v>
      </c>
      <c r="AM40" s="114">
        <f t="shared" si="1"/>
        <v>22.191146555015177</v>
      </c>
    </row>
    <row r="41" spans="1:39" x14ac:dyDescent="0.2">
      <c r="A41" s="110">
        <v>2008</v>
      </c>
      <c r="B41" s="116">
        <v>39344</v>
      </c>
      <c r="C41" s="116">
        <v>39711</v>
      </c>
      <c r="D41">
        <v>369</v>
      </c>
      <c r="E41" s="110" t="s">
        <v>296</v>
      </c>
      <c r="F41" s="111">
        <v>42812176.593449973</v>
      </c>
      <c r="G41" s="111">
        <v>116179.58369999993</v>
      </c>
      <c r="H41" s="112">
        <v>23.895443064420007</v>
      </c>
      <c r="I41" s="113">
        <v>3.6649452552791422</v>
      </c>
      <c r="J41" s="112">
        <v>1.1561804374334506</v>
      </c>
      <c r="K41" s="113">
        <v>0.17732828794991573</v>
      </c>
      <c r="L41" s="112">
        <v>22.739262626986555</v>
      </c>
      <c r="M41" s="113">
        <v>3.4876169673292261</v>
      </c>
      <c r="N41" s="112">
        <v>0.93638452886014378</v>
      </c>
      <c r="O41" s="113">
        <v>0.1436172590276294</v>
      </c>
      <c r="P41" s="112">
        <v>10.06261185108518</v>
      </c>
      <c r="Q41" s="113">
        <v>1.5433453759333098</v>
      </c>
      <c r="R41" s="112">
        <v>10.998996379945323</v>
      </c>
      <c r="S41" s="113">
        <v>1.6869626349609392</v>
      </c>
      <c r="T41" s="112">
        <v>11.740266247041236</v>
      </c>
      <c r="U41" s="113">
        <v>1.8006543323682878</v>
      </c>
      <c r="V41" s="113">
        <v>0.76783384582983183</v>
      </c>
      <c r="W41" s="113">
        <v>0.11776592727451408</v>
      </c>
      <c r="X41" s="113">
        <v>0.26599612873627376</v>
      </c>
      <c r="Y41" s="113">
        <v>4.0796952260164686E-2</v>
      </c>
      <c r="Z41" s="113">
        <v>0.50183771709355807</v>
      </c>
      <c r="AA41" s="113">
        <v>7.6968975014349392E-2</v>
      </c>
      <c r="AB41" s="113">
        <v>0.30321978007387607</v>
      </c>
      <c r="AC41" s="113">
        <v>4.6506101238324549E-2</v>
      </c>
      <c r="AD41" s="112">
        <v>268.85178705945685</v>
      </c>
      <c r="AE41" s="112">
        <v>41.234936665560866</v>
      </c>
      <c r="AF41" s="112">
        <v>10.287123180428964</v>
      </c>
      <c r="AG41" s="112">
        <v>1.5777796289001478</v>
      </c>
      <c r="AH41" s="112">
        <v>258.56466387902782</v>
      </c>
      <c r="AI41" s="112">
        <v>39.657157036660706</v>
      </c>
      <c r="AJ41" s="112">
        <v>68.909880049490738</v>
      </c>
      <c r="AK41" s="112">
        <v>13.126369634178037</v>
      </c>
      <c r="AL41" s="111">
        <v>37340.272092121413</v>
      </c>
      <c r="AM41" s="114">
        <f t="shared" si="1"/>
        <v>5.7270355969511364</v>
      </c>
    </row>
    <row r="42" spans="1:39" x14ac:dyDescent="0.2">
      <c r="A42" s="110">
        <v>2009</v>
      </c>
      <c r="B42" s="116">
        <v>39712</v>
      </c>
      <c r="C42" s="116">
        <v>40073</v>
      </c>
      <c r="D42">
        <v>362</v>
      </c>
      <c r="E42" s="110" t="s">
        <v>296</v>
      </c>
      <c r="F42" s="111">
        <v>58688566.337647632</v>
      </c>
      <c r="G42" s="111">
        <v>162347.34809861032</v>
      </c>
      <c r="H42" s="112">
        <v>25.838931084754602</v>
      </c>
      <c r="I42" s="113">
        <v>3.9630262399930367</v>
      </c>
      <c r="J42" s="112">
        <v>1.8320868472862482</v>
      </c>
      <c r="K42" s="113">
        <v>0.28099491522795217</v>
      </c>
      <c r="L42" s="112">
        <v>24.006844237468361</v>
      </c>
      <c r="M42" s="113">
        <v>3.6820313247650862</v>
      </c>
      <c r="N42" s="112">
        <v>1.3647687537675375</v>
      </c>
      <c r="O42" s="113">
        <v>0.20932036100729101</v>
      </c>
      <c r="P42" s="112">
        <v>9.0927630951072498</v>
      </c>
      <c r="Q42" s="113">
        <v>1.3945955667342407</v>
      </c>
      <c r="R42" s="112">
        <v>10.457531848874787</v>
      </c>
      <c r="S42" s="113">
        <v>1.6039159277415318</v>
      </c>
      <c r="T42" s="112">
        <v>13.54931238859357</v>
      </c>
      <c r="U42" s="113">
        <v>2.078115397023554</v>
      </c>
      <c r="V42" s="113">
        <v>1.6442883212948294</v>
      </c>
      <c r="W42" s="113">
        <v>0.25219146032129286</v>
      </c>
      <c r="X42" s="113">
        <v>0.4914632271162811</v>
      </c>
      <c r="Y42" s="113">
        <v>7.5377795569981754E-2</v>
      </c>
      <c r="Z42" s="113">
        <v>1.1528250941785483</v>
      </c>
      <c r="AA42" s="113">
        <v>0.17681366475131108</v>
      </c>
      <c r="AB42" s="113">
        <v>0.51250256474657063</v>
      </c>
      <c r="AC42" s="113">
        <v>7.8604687844566049E-2</v>
      </c>
      <c r="AD42" s="112">
        <v>414.71743501816627</v>
      </c>
      <c r="AE42" s="112">
        <v>63.606968561068442</v>
      </c>
      <c r="AF42" s="112">
        <v>17.671066341033494</v>
      </c>
      <c r="AG42" s="112">
        <v>2.7102862486247687</v>
      </c>
      <c r="AH42" s="112">
        <v>397.04636867713276</v>
      </c>
      <c r="AI42" s="112">
        <v>60.896682312443673</v>
      </c>
      <c r="AJ42" s="112">
        <v>34.796072703557371</v>
      </c>
      <c r="AK42" s="112">
        <v>18.725116992423334</v>
      </c>
      <c r="AL42" s="111">
        <v>65107.827435546562</v>
      </c>
      <c r="AM42" s="114">
        <f t="shared" si="1"/>
        <v>9.985863103611436</v>
      </c>
    </row>
    <row r="43" spans="1:39" x14ac:dyDescent="0.2">
      <c r="A43" s="110">
        <v>2010</v>
      </c>
      <c r="B43" s="116">
        <v>40074</v>
      </c>
      <c r="C43" s="116">
        <v>40440</v>
      </c>
      <c r="D43">
        <v>367</v>
      </c>
      <c r="E43" s="110" t="s">
        <v>296</v>
      </c>
      <c r="F43" s="111">
        <v>69611907.184482619</v>
      </c>
      <c r="G43" s="111">
        <v>189678.2212111243</v>
      </c>
      <c r="H43" s="112">
        <v>36.609773441224334</v>
      </c>
      <c r="I43" s="113">
        <v>5.6149959265681497</v>
      </c>
      <c r="J43" s="112">
        <v>4.2473860828609302</v>
      </c>
      <c r="K43" s="113">
        <v>0.65143958326087892</v>
      </c>
      <c r="L43" s="112">
        <v>32.362387358363407</v>
      </c>
      <c r="M43" s="113">
        <v>4.9635563433072711</v>
      </c>
      <c r="N43" s="112">
        <v>1.1977098445397651</v>
      </c>
      <c r="O43" s="113">
        <v>0.18369782891714187</v>
      </c>
      <c r="P43" s="112">
        <v>10.519420538879713</v>
      </c>
      <c r="Q43" s="113">
        <v>1.6134080581103853</v>
      </c>
      <c r="R43" s="112">
        <v>11.717130383419478</v>
      </c>
      <c r="S43" s="113">
        <v>1.7971058870275272</v>
      </c>
      <c r="T43" s="112">
        <v>21.297917831482895</v>
      </c>
      <c r="U43" s="113">
        <v>3.2665518146446155</v>
      </c>
      <c r="V43" s="113">
        <v>1.594320224401893</v>
      </c>
      <c r="W43" s="113">
        <v>0.24452764177943145</v>
      </c>
      <c r="X43" s="113">
        <v>0.62519225703718062</v>
      </c>
      <c r="Y43" s="113">
        <v>9.5888382981162673E-2</v>
      </c>
      <c r="Z43" s="113">
        <v>0.96912796736471252</v>
      </c>
      <c r="AA43" s="113">
        <v>0.14863925879826878</v>
      </c>
      <c r="AB43" s="113">
        <v>0.59213246548974141</v>
      </c>
      <c r="AC43" s="113">
        <v>9.0817862805175065E-2</v>
      </c>
      <c r="AD43" s="112">
        <v>406.81219133930398</v>
      </c>
      <c r="AE43" s="112">
        <v>62.394507874126376</v>
      </c>
      <c r="AF43" s="112">
        <v>34.612903155793788</v>
      </c>
      <c r="AG43" s="112">
        <v>5.3087274778824822</v>
      </c>
      <c r="AH43" s="112">
        <v>372.19928818351019</v>
      </c>
      <c r="AI43" s="112">
        <v>57.085780396243891</v>
      </c>
      <c r="AJ43" s="112">
        <v>50.845806942297827</v>
      </c>
      <c r="AK43" s="112">
        <v>12.964139862574235</v>
      </c>
      <c r="AL43" s="111">
        <v>105081.99722731006</v>
      </c>
      <c r="AM43" s="114">
        <f t="shared" si="1"/>
        <v>16.116870740384979</v>
      </c>
    </row>
    <row r="44" spans="1:39" x14ac:dyDescent="0.2">
      <c r="A44" s="110">
        <v>2011</v>
      </c>
      <c r="B44" s="116">
        <v>40441</v>
      </c>
      <c r="C44" s="116">
        <v>40800</v>
      </c>
      <c r="D44">
        <v>361</v>
      </c>
      <c r="E44" s="110" t="s">
        <v>296</v>
      </c>
      <c r="F44" s="111">
        <v>39357798.361977935</v>
      </c>
      <c r="G44" s="111">
        <v>109175.58491533408</v>
      </c>
      <c r="H44" s="112">
        <v>20.923366478331989</v>
      </c>
      <c r="I44" s="113">
        <v>3.209105288087728</v>
      </c>
      <c r="J44" s="112">
        <v>2.9810782908868392</v>
      </c>
      <c r="K44" s="113">
        <v>0.45722059676178511</v>
      </c>
      <c r="L44" s="112">
        <v>17.942288187445158</v>
      </c>
      <c r="M44" s="113">
        <v>2.751884691325944</v>
      </c>
      <c r="N44" s="112">
        <v>1.6210567050760403</v>
      </c>
      <c r="O44" s="113">
        <v>0.24862832899939269</v>
      </c>
      <c r="P44" s="112">
        <v>4.862918837345795</v>
      </c>
      <c r="Q44" s="113">
        <v>0.74584644744567397</v>
      </c>
      <c r="R44" s="112">
        <v>6.4839755424218355</v>
      </c>
      <c r="S44" s="113">
        <v>0.99447477644506665</v>
      </c>
      <c r="T44" s="112">
        <v>11.458312645023318</v>
      </c>
      <c r="U44" s="113">
        <v>1.7574099148808768</v>
      </c>
      <c r="V44" s="113">
        <v>1.0754993574353846</v>
      </c>
      <c r="W44" s="113">
        <v>0.16495388917720621</v>
      </c>
      <c r="X44" s="113">
        <v>0.50249090725410894</v>
      </c>
      <c r="Y44" s="113">
        <v>7.7069157554311193E-2</v>
      </c>
      <c r="Z44" s="113">
        <v>0.57300845018127577</v>
      </c>
      <c r="AA44" s="113">
        <v>8.7884731622895049E-2</v>
      </c>
      <c r="AB44" s="113">
        <v>0.19160556620453381</v>
      </c>
      <c r="AC44" s="113">
        <v>2.9387356779836473E-2</v>
      </c>
      <c r="AD44" s="112">
        <v>292.87604951212455</v>
      </c>
      <c r="AE44" s="112">
        <v>44.919639495724624</v>
      </c>
      <c r="AF44" s="112">
        <v>21.204020722382115</v>
      </c>
      <c r="AG44" s="112">
        <v>3.2521504175432692</v>
      </c>
      <c r="AH44" s="112">
        <v>271.67202878974246</v>
      </c>
      <c r="AI44" s="112">
        <v>41.667489078181355</v>
      </c>
      <c r="AJ44" s="112">
        <v>43.077953666298335</v>
      </c>
      <c r="AK44" s="112">
        <v>16.330485095917098</v>
      </c>
      <c r="AL44" s="111">
        <v>68810.555528445242</v>
      </c>
      <c r="AM44" s="114">
        <f t="shared" si="1"/>
        <v>10.553766185344362</v>
      </c>
    </row>
    <row r="45" spans="1:39" x14ac:dyDescent="0.2">
      <c r="A45" s="110">
        <v>2012</v>
      </c>
      <c r="B45" s="116">
        <v>40801</v>
      </c>
      <c r="C45" s="116">
        <v>41158</v>
      </c>
      <c r="D45">
        <v>357</v>
      </c>
      <c r="E45" s="110" t="s">
        <v>296</v>
      </c>
      <c r="F45" s="111">
        <v>42074126.300613977</v>
      </c>
      <c r="G45" s="111">
        <v>118019.98962304062</v>
      </c>
      <c r="H45" s="112">
        <v>25.094612312958347</v>
      </c>
      <c r="I45" s="113">
        <v>3.8488669191653906</v>
      </c>
      <c r="J45" s="112">
        <v>4.3732335291533388</v>
      </c>
      <c r="K45" s="113">
        <v>0.67074133882719922</v>
      </c>
      <c r="L45" s="112">
        <v>20.721378783805012</v>
      </c>
      <c r="M45" s="113">
        <v>3.1781255803381918</v>
      </c>
      <c r="N45" s="112">
        <v>1.1400808969971532</v>
      </c>
      <c r="O45" s="113">
        <v>0.17485903328177194</v>
      </c>
      <c r="P45" s="112">
        <v>7.8314740649341505</v>
      </c>
      <c r="Q45" s="113">
        <v>1.2011463289776303</v>
      </c>
      <c r="R45" s="112">
        <v>8.9715549619313038</v>
      </c>
      <c r="S45" s="113">
        <v>1.3760053622594022</v>
      </c>
      <c r="T45" s="112">
        <v>11.74982382187371</v>
      </c>
      <c r="U45" s="113">
        <v>1.8021202180787899</v>
      </c>
      <c r="V45" s="113">
        <v>1.5013438526191292</v>
      </c>
      <c r="W45" s="113">
        <v>0.23026746205814866</v>
      </c>
      <c r="X45" s="113">
        <v>0.61085756345377307</v>
      </c>
      <c r="Y45" s="113">
        <v>9.3689810345670713E-2</v>
      </c>
      <c r="Z45" s="113">
        <v>0.89048628916535633</v>
      </c>
      <c r="AA45" s="113">
        <v>0.13657765171247796</v>
      </c>
      <c r="AB45" s="113">
        <v>0.26950424943026535</v>
      </c>
      <c r="AC45" s="113">
        <v>4.133500758132904E-2</v>
      </c>
      <c r="AD45" s="112">
        <v>367.73877379826376</v>
      </c>
      <c r="AE45" s="112">
        <v>56.401652423046585</v>
      </c>
      <c r="AF45" s="112">
        <v>25.523140315305628</v>
      </c>
      <c r="AG45" s="112">
        <v>3.914592072899636</v>
      </c>
      <c r="AH45" s="112">
        <v>342.2156334829582</v>
      </c>
      <c r="AI45" s="112">
        <v>52.487060350146962</v>
      </c>
      <c r="AJ45" s="112">
        <v>37.011269239344983</v>
      </c>
      <c r="AK45" s="112">
        <v>17.096441422598353</v>
      </c>
      <c r="AL45" s="111">
        <v>102729.48846432475</v>
      </c>
      <c r="AM45" s="114">
        <f t="shared" si="1"/>
        <v>15.756056512933243</v>
      </c>
    </row>
    <row r="46" spans="1:39" x14ac:dyDescent="0.2">
      <c r="A46" s="110">
        <v>2013</v>
      </c>
      <c r="B46" s="116">
        <v>41158</v>
      </c>
      <c r="C46" s="116">
        <v>41530</v>
      </c>
      <c r="D46">
        <v>374</v>
      </c>
      <c r="E46" s="110" t="s">
        <v>296</v>
      </c>
      <c r="F46" s="111">
        <v>36699672.909334749</v>
      </c>
      <c r="G46" s="111">
        <v>98258.829743868133</v>
      </c>
      <c r="H46" s="112">
        <v>21.485112750602166</v>
      </c>
      <c r="I46" s="113">
        <v>3.295262691810148</v>
      </c>
      <c r="J46" s="112">
        <v>4.8078253653816505</v>
      </c>
      <c r="K46" s="113">
        <v>0.73739652843276859</v>
      </c>
      <c r="L46" s="112">
        <v>16.67728738522052</v>
      </c>
      <c r="M46" s="113">
        <v>2.5578661633773803</v>
      </c>
      <c r="N46" s="112">
        <v>1.4039727783397762</v>
      </c>
      <c r="O46" s="113">
        <v>0.21533324821162211</v>
      </c>
      <c r="P46" s="112">
        <v>1.8084993223386865</v>
      </c>
      <c r="Q46" s="113">
        <v>0.27737719667771266</v>
      </c>
      <c r="R46" s="112">
        <v>3.2124721006784629</v>
      </c>
      <c r="S46" s="113">
        <v>0.4927104448893348</v>
      </c>
      <c r="T46" s="112">
        <v>13.458309812421021</v>
      </c>
      <c r="U46" s="113">
        <v>2.0641579466903406</v>
      </c>
      <c r="V46" s="113">
        <v>1.2424614799568856</v>
      </c>
      <c r="W46" s="113">
        <v>0.19056157668050391</v>
      </c>
      <c r="X46" s="113">
        <v>0.63082537711411091</v>
      </c>
      <c r="Y46" s="113">
        <v>9.6752358453084497E-2</v>
      </c>
      <c r="Z46" s="113">
        <v>0.61163610284277481</v>
      </c>
      <c r="AA46" s="113">
        <v>9.3809218227419444E-2</v>
      </c>
      <c r="AB46" s="113">
        <v>0.3125603847311198</v>
      </c>
      <c r="AC46" s="113">
        <v>4.7938709314588927E-2</v>
      </c>
      <c r="AD46" s="112">
        <v>276.61512600703986</v>
      </c>
      <c r="AE46" s="112">
        <v>42.425632823165621</v>
      </c>
      <c r="AF46" s="112">
        <v>30.36650320951485</v>
      </c>
      <c r="AG46" s="112">
        <v>4.6574391425636268</v>
      </c>
      <c r="AH46" s="112">
        <v>246.24862279752506</v>
      </c>
      <c r="AI46" s="112">
        <v>37.768193680602003</v>
      </c>
      <c r="AJ46" s="112">
        <v>38.290264125634771</v>
      </c>
      <c r="AK46" s="112">
        <v>15.020523781015219</v>
      </c>
      <c r="AL46" s="111">
        <v>149917.4847574642</v>
      </c>
      <c r="AM46" s="114">
        <f t="shared" si="1"/>
        <v>22.993479257279787</v>
      </c>
    </row>
    <row r="47" spans="1:39" x14ac:dyDescent="0.2">
      <c r="A47" s="110">
        <v>2014</v>
      </c>
      <c r="B47" s="116">
        <v>41531</v>
      </c>
      <c r="C47" s="116">
        <v>41902</v>
      </c>
      <c r="D47">
        <v>372</v>
      </c>
      <c r="E47" s="110" t="s">
        <v>296</v>
      </c>
      <c r="F47" s="111">
        <v>25710153.46621196</v>
      </c>
      <c r="G47" s="111">
        <v>69206.335036909717</v>
      </c>
      <c r="H47" s="112">
        <v>15.151429158333935</v>
      </c>
      <c r="I47" s="113">
        <v>2.3238388279653273</v>
      </c>
      <c r="J47" s="112">
        <v>2.6701902991744464</v>
      </c>
      <c r="K47" s="113">
        <v>0.4095383894439335</v>
      </c>
      <c r="L47" s="112">
        <v>12.481238859159486</v>
      </c>
      <c r="M47" s="113">
        <v>1.9143004385213935</v>
      </c>
      <c r="N47" s="112">
        <v>1.1078489500011357</v>
      </c>
      <c r="O47" s="113">
        <v>0.16991548312900856</v>
      </c>
      <c r="P47" s="112">
        <v>4.1042935540653129</v>
      </c>
      <c r="Q47" s="113">
        <v>0.62949287639038531</v>
      </c>
      <c r="R47" s="112">
        <v>5.2121425040664491</v>
      </c>
      <c r="S47" s="113">
        <v>0.79940835951939393</v>
      </c>
      <c r="T47" s="112">
        <v>7.269096355093037</v>
      </c>
      <c r="U47" s="113">
        <v>1.1148920790019996</v>
      </c>
      <c r="V47" s="113">
        <v>1.1047912608163</v>
      </c>
      <c r="W47" s="113">
        <v>0.169446512395137</v>
      </c>
      <c r="X47" s="113">
        <v>0.51575016241586302</v>
      </c>
      <c r="Y47" s="113">
        <v>7.9102785646604806E-2</v>
      </c>
      <c r="Z47" s="113">
        <v>0.36750344585335104</v>
      </c>
      <c r="AA47" s="113">
        <v>5.6365559179961812E-2</v>
      </c>
      <c r="AB47" s="113">
        <v>0.25839987745520981</v>
      </c>
      <c r="AC47" s="113">
        <v>3.963188304527758E-2</v>
      </c>
      <c r="AD47" s="112">
        <v>188.9019537008547</v>
      </c>
      <c r="AE47" s="112">
        <v>28.972692285407163</v>
      </c>
      <c r="AF47" s="112">
        <v>16.416916314488599</v>
      </c>
      <c r="AG47" s="112">
        <v>2.5179319500749386</v>
      </c>
      <c r="AH47" s="112">
        <v>172.48503738636612</v>
      </c>
      <c r="AI47" s="112">
        <v>26.454760335332224</v>
      </c>
      <c r="AJ47" s="112">
        <f>(H47/14.0067)/(V47/30.974)</f>
        <v>30.327376056892888</v>
      </c>
      <c r="AK47" s="112">
        <v>14.54553298886499</v>
      </c>
      <c r="AL47" s="111">
        <v>66238.347275893524</v>
      </c>
      <c r="AM47" s="114">
        <f t="shared" si="1"/>
        <v>10.159255717161583</v>
      </c>
    </row>
    <row r="48" spans="1:39" x14ac:dyDescent="0.2">
      <c r="A48" s="110">
        <v>2015</v>
      </c>
      <c r="B48" s="116">
        <v>41913</v>
      </c>
      <c r="C48" s="116">
        <v>42277</v>
      </c>
      <c r="D48" s="110">
        <v>365</v>
      </c>
      <c r="E48" s="110" t="s">
        <v>296</v>
      </c>
      <c r="F48" s="111">
        <v>38520299.3806431</v>
      </c>
      <c r="G48" s="111">
        <v>105535.066796282</v>
      </c>
      <c r="H48" s="112">
        <v>25.006482260453399</v>
      </c>
      <c r="I48" s="113">
        <v>3.8353500399468401</v>
      </c>
      <c r="J48" s="112">
        <v>1.5503044635565</v>
      </c>
      <c r="K48" s="113">
        <v>0.23777675821418801</v>
      </c>
      <c r="L48" s="112">
        <v>21.014963403152699</v>
      </c>
      <c r="M48" s="113">
        <v>3.2231538961890598</v>
      </c>
      <c r="N48" s="112">
        <v>1.61079040839863</v>
      </c>
      <c r="O48" s="113">
        <v>0.24705374361942201</v>
      </c>
      <c r="P48" s="112">
        <v>6.6213038865699803</v>
      </c>
      <c r="Q48" s="113">
        <v>1.0155374059156399</v>
      </c>
      <c r="R48" s="112">
        <v>8.2320942949686007</v>
      </c>
      <c r="S48" s="113">
        <v>1.2625911495350599</v>
      </c>
      <c r="T48" s="112">
        <v>12.571631724098699</v>
      </c>
      <c r="U48" s="113">
        <v>1.9281643748617701</v>
      </c>
      <c r="V48" s="113">
        <v>0.73671267529494899</v>
      </c>
      <c r="W48" s="113">
        <v>0.112992741609655</v>
      </c>
      <c r="X48" s="113">
        <v>0.233893069319969</v>
      </c>
      <c r="Y48" s="113">
        <v>3.5873170141099503E-2</v>
      </c>
      <c r="Z48" s="113">
        <v>0.50281960597497799</v>
      </c>
      <c r="AA48" s="113">
        <v>7.7119571468554901E-2</v>
      </c>
      <c r="AB48" s="113">
        <v>0.26311416837926399</v>
      </c>
      <c r="AC48" s="113">
        <v>4.0354933800500703E-2</v>
      </c>
      <c r="AD48" s="112">
        <v>336.06778875723001</v>
      </c>
      <c r="AE48" s="112">
        <v>51.544139379943303</v>
      </c>
      <c r="AF48" s="112">
        <v>12.7802766189394</v>
      </c>
      <c r="AG48" s="112">
        <v>1.9601651256042101</v>
      </c>
      <c r="AH48" s="112">
        <v>275.83581095224997</v>
      </c>
      <c r="AI48" s="112">
        <v>42.306105974271503</v>
      </c>
      <c r="AJ48" s="112">
        <f>(H48/14.0067)/(V48/30.974)</f>
        <v>75.061273346326473</v>
      </c>
      <c r="AK48" s="112">
        <f>(AD48/12.01)/(H48/14.0067)</f>
        <v>15.673540320197169</v>
      </c>
      <c r="AL48" s="111">
        <v>48755.4529421677</v>
      </c>
      <c r="AM48" s="114">
        <f t="shared" si="1"/>
        <v>7.4778302058539419</v>
      </c>
    </row>
    <row r="49" spans="1:39" x14ac:dyDescent="0.2">
      <c r="A49" s="110">
        <v>2016</v>
      </c>
      <c r="B49" s="116">
        <v>42278</v>
      </c>
      <c r="C49" s="116">
        <v>42643</v>
      </c>
      <c r="D49" s="110">
        <v>365</v>
      </c>
      <c r="E49" s="110" t="s">
        <v>296</v>
      </c>
      <c r="F49" s="111">
        <v>17500606.304618299</v>
      </c>
      <c r="G49" s="111">
        <v>47946.866587995501</v>
      </c>
      <c r="H49" s="112">
        <v>11.4646720400905</v>
      </c>
      <c r="I49" s="113">
        <v>1.7583852822224599</v>
      </c>
      <c r="J49" s="112">
        <v>0.80734264492500996</v>
      </c>
      <c r="K49" s="113">
        <v>0.123825559037578</v>
      </c>
      <c r="L49" s="112">
        <v>9.3818917643569808</v>
      </c>
      <c r="M49" s="113">
        <v>1.4389404546559801</v>
      </c>
      <c r="N49" s="112">
        <v>0.17837113609935701</v>
      </c>
      <c r="O49" s="113">
        <v>2.7357536211557901E-2</v>
      </c>
      <c r="P49" s="112">
        <v>2.49105613404376</v>
      </c>
      <c r="Q49" s="113">
        <v>0.38206382423983998</v>
      </c>
      <c r="R49" s="112">
        <v>2.6692337495015401</v>
      </c>
      <c r="S49" s="113">
        <v>0.40939167937140097</v>
      </c>
      <c r="T49" s="112">
        <v>6.6544494036838504</v>
      </c>
      <c r="U49" s="113">
        <v>1.02062107418464</v>
      </c>
      <c r="V49" s="113">
        <v>0.20192432316776501</v>
      </c>
      <c r="W49" s="113">
        <v>3.0969988215914901E-2</v>
      </c>
      <c r="X49" s="113">
        <v>9.0794063760350097E-2</v>
      </c>
      <c r="Y49" s="113">
        <v>1.3925469901894199E-2</v>
      </c>
      <c r="Z49" s="113">
        <v>0.117146359776723</v>
      </c>
      <c r="AA49" s="113">
        <v>1.7967233094589401E-2</v>
      </c>
      <c r="AB49" s="113">
        <v>0.109340399250357</v>
      </c>
      <c r="AC49" s="113">
        <v>1.67699998850241E-2</v>
      </c>
      <c r="AD49" s="112">
        <v>165.91729841396801</v>
      </c>
      <c r="AE49" s="112">
        <v>25.447438407050299</v>
      </c>
      <c r="AF49" s="112">
        <v>4.2229637407903704</v>
      </c>
      <c r="AG49" s="112">
        <v>0.64769382527459696</v>
      </c>
      <c r="AH49" s="112">
        <v>143.13418002265399</v>
      </c>
      <c r="AI49" s="112">
        <v>21.953095095499101</v>
      </c>
      <c r="AJ49" s="112">
        <f>(H49/14.0067)/(V49/30.974)</f>
        <v>125.55513144283753</v>
      </c>
      <c r="AK49" s="112">
        <f>(AD49/12.01)/(H49/14.0067)</f>
        <v>16.878072626803526</v>
      </c>
      <c r="AL49" s="111">
        <v>9380.6807905547303</v>
      </c>
      <c r="AM49" s="114">
        <f t="shared" si="1"/>
        <v>1.4387547224777193</v>
      </c>
    </row>
    <row r="50" spans="1:39" x14ac:dyDescent="0.2">
      <c r="A50" s="110">
        <v>2017</v>
      </c>
      <c r="B50" s="116">
        <v>42644</v>
      </c>
      <c r="C50" s="116">
        <v>43008</v>
      </c>
      <c r="D50" s="110">
        <v>365</v>
      </c>
      <c r="E50" s="110" t="s">
        <v>296</v>
      </c>
      <c r="F50" s="111">
        <v>38927109.521281399</v>
      </c>
      <c r="G50" s="111">
        <v>106649.615126798</v>
      </c>
      <c r="H50" s="112">
        <v>25.840911820955601</v>
      </c>
      <c r="I50" s="113">
        <v>3.9633300338889002</v>
      </c>
      <c r="J50" s="112">
        <v>2.9982621288728</v>
      </c>
      <c r="K50" s="113">
        <v>0.45985615473509101</v>
      </c>
      <c r="L50" s="112">
        <v>25.385518834186598</v>
      </c>
      <c r="M50" s="113">
        <v>3.8934844837709401</v>
      </c>
      <c r="N50" s="112">
        <v>0.53881331165074298</v>
      </c>
      <c r="O50" s="113">
        <v>8.2640078474040299E-2</v>
      </c>
      <c r="P50" s="112">
        <v>7.1311078977098203</v>
      </c>
      <c r="Q50" s="113">
        <v>1.09372820517022</v>
      </c>
      <c r="R50" s="112">
        <v>7.6659478707673703</v>
      </c>
      <c r="S50" s="113">
        <v>1.1757588758845701</v>
      </c>
      <c r="T50" s="112">
        <v>16.647465248288199</v>
      </c>
      <c r="U50" s="113">
        <v>2.5532922159951199</v>
      </c>
      <c r="V50" s="113">
        <v>0.880778934710848</v>
      </c>
      <c r="W50" s="113">
        <v>0.135088793667308</v>
      </c>
      <c r="X50" s="113">
        <v>0.338245160730691</v>
      </c>
      <c r="Y50" s="113">
        <v>5.1878092136609003E-2</v>
      </c>
      <c r="Z50" s="113">
        <v>0.49314760203152502</v>
      </c>
      <c r="AA50" s="113">
        <v>7.5636135280908706E-2</v>
      </c>
      <c r="AB50" s="113">
        <v>0.40506521511644</v>
      </c>
      <c r="AC50" s="113">
        <v>6.2126566735650299E-2</v>
      </c>
      <c r="AD50" s="112">
        <v>379.94352579480898</v>
      </c>
      <c r="AE50" s="112">
        <v>58.273546901044199</v>
      </c>
      <c r="AF50" s="112">
        <v>33.195406788032301</v>
      </c>
      <c r="AG50" s="112">
        <v>5.0913200595141497</v>
      </c>
      <c r="AH50" s="112">
        <v>399.725702068092</v>
      </c>
      <c r="AI50" s="112">
        <v>61.307623016578603</v>
      </c>
      <c r="AJ50" s="112">
        <f>(H50/14.0067)/(V50/30.974)</f>
        <v>64.878736276334692</v>
      </c>
      <c r="AK50" s="112">
        <f>(AD50/12.01)/(H50/14.0067)</f>
        <v>17.147627234026736</v>
      </c>
      <c r="AL50" s="111">
        <v>67976.243455168602</v>
      </c>
      <c r="AM50" s="114">
        <f t="shared" si="1"/>
        <v>10.42580421091543</v>
      </c>
    </row>
    <row r="51" spans="1:39" x14ac:dyDescent="0.2">
      <c r="A51" s="110">
        <v>2018</v>
      </c>
      <c r="B51" s="116">
        <v>43009</v>
      </c>
      <c r="C51" s="116">
        <v>43373</v>
      </c>
      <c r="D51" s="110">
        <v>365</v>
      </c>
      <c r="E51" s="110" t="s">
        <v>296</v>
      </c>
      <c r="F51" s="111">
        <v>30737096.913681801</v>
      </c>
      <c r="G51" s="111">
        <v>84211.224421046107</v>
      </c>
      <c r="H51" s="112">
        <v>17.9421231748316</v>
      </c>
      <c r="I51" s="113">
        <v>2.7518593826428899</v>
      </c>
      <c r="J51" s="112">
        <v>2.3662317181389101</v>
      </c>
      <c r="K51" s="113">
        <v>0.36291897517468003</v>
      </c>
      <c r="L51" s="112">
        <v>15.4447955253045</v>
      </c>
      <c r="M51" s="113">
        <v>2.3688336695252299</v>
      </c>
      <c r="N51" s="112">
        <v>0.50075039389513698</v>
      </c>
      <c r="O51" s="113">
        <v>7.6802207652628296E-2</v>
      </c>
      <c r="P51" s="112">
        <v>4.2154202656560402</v>
      </c>
      <c r="Q51" s="113">
        <v>0.64653685056074295</v>
      </c>
      <c r="R51" s="112">
        <v>4.6885629857127302</v>
      </c>
      <c r="S51" s="113">
        <v>0.71910475240992899</v>
      </c>
      <c r="T51" s="112">
        <v>10.901593272704</v>
      </c>
      <c r="U51" s="113">
        <v>1.67202350808343</v>
      </c>
      <c r="V51" s="113">
        <v>0.49124272191676299</v>
      </c>
      <c r="W51" s="113">
        <v>7.5343975754104703E-2</v>
      </c>
      <c r="X51" s="113">
        <v>0.23441259021589</v>
      </c>
      <c r="Y51" s="113">
        <v>3.5952851260105799E-2</v>
      </c>
      <c r="Z51" s="113">
        <v>0.25683013170087199</v>
      </c>
      <c r="AA51" s="113">
        <v>3.93911244939988E-2</v>
      </c>
      <c r="AB51" s="113">
        <v>0.153646373714863</v>
      </c>
      <c r="AC51" s="113">
        <v>2.35653947415434E-2</v>
      </c>
      <c r="AD51" s="112">
        <v>300.74742887362402</v>
      </c>
      <c r="AE51" s="112">
        <v>46.126906268960802</v>
      </c>
      <c r="AF51" s="112">
        <v>34.132039373906899</v>
      </c>
      <c r="AG51" s="112">
        <v>5.2349753640961501</v>
      </c>
      <c r="AH51" s="112">
        <v>248.343728191325</v>
      </c>
      <c r="AI51" s="112">
        <v>38.089528863700103</v>
      </c>
      <c r="AJ51" s="112">
        <f>(H51/14.0067)/(V51/30.974)</f>
        <v>80.767970800442484</v>
      </c>
      <c r="AK51" s="112">
        <f>(AD51/12.01)/(H51/14.0067)</f>
        <v>19.548836253061054</v>
      </c>
      <c r="AL51" s="111">
        <v>41861.665696062402</v>
      </c>
      <c r="AM51" s="114">
        <f t="shared" si="1"/>
        <v>6.4205008736292033</v>
      </c>
    </row>
  </sheetData>
  <phoneticPr fontId="0" type="noConversion"/>
  <pageMargins left="0.75" right="0.75" top="1" bottom="1" header="0.5" footer="0.5"/>
  <pageSetup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Metadata</vt:lpstr>
      <vt:lpstr>WAT-VA-Load</vt:lpstr>
      <vt:lpstr>ABSTRACT</vt:lpstr>
      <vt:lpstr>Address_line_1</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DATASET_ID</vt:lpstr>
      <vt:lpstr>DATASET_TITLE</vt:lpstr>
      <vt:lpstr>DateTime_Format</vt:lpstr>
      <vt:lpstr>Distribution_URL_for_file</vt:lpstr>
      <vt:lpstr>East_Bounding_Coordinate</vt:lpstr>
      <vt:lpstr>Elevation</vt:lpstr>
      <vt:lpstr>End_Date</vt:lpstr>
      <vt:lpstr>First_Name</vt:lpstr>
      <vt:lpstr>Geographic_Description</vt:lpstr>
      <vt:lpstr>INVESTIGATOR_INFORMATION</vt:lpstr>
      <vt:lpstr>KEYWORD_INFORMATION</vt:lpstr>
      <vt:lpstr>KEYWORDS</vt:lpstr>
      <vt:lpstr>KeywordThesaurus</vt:lpstr>
      <vt:lpstr>Last_Name</vt:lpstr>
      <vt:lpstr>Latitude</vt:lpstr>
      <vt:lpstr>Location_Bounding_Box</vt:lpstr>
      <vt:lpstr>Log_of_Changes</vt:lpstr>
      <vt:lpstr>Longitude</vt:lpstr>
      <vt:lpstr>Maintenance_Description</vt:lpstr>
      <vt:lpstr>Measurement_Scale</vt:lpstr>
      <vt:lpstr>Metacat_Package_ID</vt:lpstr>
      <vt:lpstr>METHODS</vt:lpstr>
      <vt:lpstr>Missing_Value_Code</vt:lpstr>
      <vt:lpstr>Missing_Value_Code_Explanation</vt:lpstr>
      <vt:lpstr>North_Bounding_Coordinate</vt:lpstr>
      <vt:lpstr>Number_of_Data_Records</vt:lpstr>
      <vt:lpstr>Number_Type</vt:lpstr>
      <vt:lpstr>OR</vt:lpstr>
      <vt:lpstr>OR_if_single_point_location</vt:lpstr>
      <vt:lpstr>Organisms_studied</vt:lpstr>
      <vt:lpstr>Other_Files_to_Reference</vt:lpstr>
      <vt:lpstr>OTHERS</vt:lpstr>
      <vt:lpstr>Protocol_Document</vt:lpstr>
      <vt:lpstr>Protocol_Title</vt:lpstr>
      <vt:lpstr>Quality_Control_Information</vt:lpstr>
      <vt:lpstr>RESEARCH_LOCATION</vt:lpstr>
      <vt:lpstr>Sampling_and_or_Lab_Protocols</vt:lpstr>
      <vt:lpstr>South_Bounding_Coordinate</vt:lpstr>
      <vt:lpstr>State</vt:lpstr>
      <vt:lpstr>TAXONOMIC_COVERAGE</vt:lpstr>
      <vt:lpstr>Taxonomic_Protocols</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Jane Tucker</cp:lastModifiedBy>
  <dcterms:created xsi:type="dcterms:W3CDTF">2005-12-15T17:53:17Z</dcterms:created>
  <dcterms:modified xsi:type="dcterms:W3CDTF">2022-03-18T16:09:14Z</dcterms:modified>
</cp:coreProperties>
</file>